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effs\OneDrive\00 EDR\Products\Project Fee Calculation\"/>
    </mc:Choice>
  </mc:AlternateContent>
  <xr:revisionPtr revIDLastSave="4" documentId="11_2CFA727D5605E79210102A86847C84F361B2BDDD" xr6:coauthVersionLast="45" xr6:coauthVersionMax="45" xr10:uidLastSave="{9F7F8C7F-B9BA-4743-913D-5D74CE24265C}"/>
  <bookViews>
    <workbookView xWindow="-120" yWindow="-120" windowWidth="29040" windowHeight="15840" firstSheet="2" activeTab="2" xr2:uid="{00000000-000D-0000-FFFF-FFFF00000000}"/>
  </bookViews>
  <sheets>
    <sheet name="000000" sheetId="13" state="veryHidden" r:id="rId1"/>
    <sheet name="VVVVVa" sheetId="14" state="hidden" r:id="rId2"/>
    <sheet name="Fees" sheetId="1" r:id="rId3"/>
  </sheets>
  <definedNames>
    <definedName name="_Order1" hidden="1">255</definedName>
    <definedName name="_Order2" hidden="1">255</definedName>
    <definedName name="CHANGE">#REF!</definedName>
    <definedName name="CLOSEOUT">#REF!</definedName>
    <definedName name="COVER">#REF!</definedName>
    <definedName name="_xlnm.Database">#REF!</definedName>
    <definedName name="FEES">Fees!$A$1:$M$80</definedName>
    <definedName name="MASTER">#REF!</definedName>
    <definedName name="MEMO">#REF!</definedName>
    <definedName name="_xlnm.Print_Area" localSheetId="2">Fees!$A$1:$M$80</definedName>
    <definedName name="Print_Area_MI" localSheetId="2">Fees!$A$1:$AK$49</definedName>
    <definedName name="PROJ_TYPE">#REF!</definedName>
    <definedName name="TASK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6" i="1" l="1"/>
  <c r="C55" i="1" l="1"/>
  <c r="M76" i="1" l="1"/>
  <c r="M73" i="1"/>
  <c r="M21" i="1"/>
  <c r="L20" i="1"/>
  <c r="I7" i="1" l="1"/>
  <c r="D9" i="1"/>
  <c r="D11" i="1" s="1"/>
  <c r="I10" i="1"/>
  <c r="E18" i="1"/>
  <c r="M17" i="1"/>
  <c r="M18" i="1"/>
  <c r="E20" i="1"/>
  <c r="L19" i="1"/>
  <c r="C27" i="1"/>
  <c r="C34" i="1"/>
  <c r="C41" i="1"/>
  <c r="C48" i="1"/>
  <c r="M64" i="1"/>
  <c r="M65" i="1"/>
  <c r="M66" i="1"/>
  <c r="M67" i="1"/>
  <c r="M68" i="1"/>
  <c r="M69" i="1"/>
  <c r="M70" i="1"/>
  <c r="M71" i="1"/>
  <c r="M72" i="1"/>
  <c r="M74" i="1"/>
  <c r="M75" i="1"/>
  <c r="E25" i="1"/>
  <c r="G25" i="1"/>
  <c r="I25" i="1"/>
  <c r="K25" i="1"/>
  <c r="E32" i="1"/>
  <c r="G32" i="1"/>
  <c r="I32" i="1"/>
  <c r="K32" i="1"/>
  <c r="E39" i="1"/>
  <c r="G39" i="1"/>
  <c r="I39" i="1"/>
  <c r="K39" i="1"/>
  <c r="E46" i="1"/>
  <c r="G46" i="1"/>
  <c r="I46" i="1"/>
  <c r="K46" i="1"/>
  <c r="E53" i="1"/>
  <c r="F53" i="1"/>
  <c r="G53" i="1"/>
  <c r="H53" i="1"/>
  <c r="I53" i="1"/>
  <c r="J53" i="1"/>
  <c r="K53" i="1"/>
  <c r="L53" i="1"/>
  <c r="I11" i="1" l="1"/>
  <c r="M19" i="1"/>
  <c r="M20" i="1" s="1"/>
  <c r="J54" i="1"/>
  <c r="J55" i="1" s="1"/>
  <c r="J56" i="1" s="1"/>
  <c r="F54" i="1"/>
  <c r="F55" i="1" s="1"/>
  <c r="F56" i="1" s="1"/>
  <c r="I40" i="1"/>
  <c r="I41" i="1" s="1"/>
  <c r="I42" i="1" s="1"/>
  <c r="M77" i="1"/>
  <c r="D13" i="1" s="1"/>
  <c r="D14" i="1" s="1"/>
  <c r="E47" i="1"/>
  <c r="E48" i="1" s="1"/>
  <c r="E49" i="1" s="1"/>
  <c r="E33" i="1"/>
  <c r="E34" i="1" s="1"/>
  <c r="E35" i="1" s="1"/>
  <c r="E26" i="1"/>
  <c r="E27" i="1" s="1"/>
  <c r="E28" i="1" s="1"/>
  <c r="L25" i="1"/>
  <c r="L26" i="1" s="1"/>
  <c r="L27" i="1" s="1"/>
  <c r="L28" i="1" s="1"/>
  <c r="F32" i="1"/>
  <c r="F33" i="1" s="1"/>
  <c r="L32" i="1"/>
  <c r="L33" i="1" s="1"/>
  <c r="L34" i="1" s="1"/>
  <c r="L35" i="1" s="1"/>
  <c r="L46" i="1"/>
  <c r="L47" i="1" s="1"/>
  <c r="J32" i="1"/>
  <c r="J33" i="1" s="1"/>
  <c r="J34" i="1" s="1"/>
  <c r="J35" i="1" s="1"/>
  <c r="F46" i="1"/>
  <c r="F47" i="1" s="1"/>
  <c r="H46" i="1"/>
  <c r="H47" i="1" s="1"/>
  <c r="H48" i="1" s="1"/>
  <c r="H49" i="1" s="1"/>
  <c r="H32" i="1"/>
  <c r="H33" i="1" s="1"/>
  <c r="H34" i="1" s="1"/>
  <c r="H35" i="1" s="1"/>
  <c r="L39" i="1"/>
  <c r="L40" i="1" s="1"/>
  <c r="L41" i="1" s="1"/>
  <c r="L42" i="1" s="1"/>
  <c r="J46" i="1"/>
  <c r="J47" i="1" s="1"/>
  <c r="J48" i="1" s="1"/>
  <c r="J49" i="1" s="1"/>
  <c r="E54" i="1"/>
  <c r="E55" i="1" s="1"/>
  <c r="E56" i="1" s="1"/>
  <c r="G40" i="1"/>
  <c r="G41" i="1" s="1"/>
  <c r="K26" i="1"/>
  <c r="K27" i="1" s="1"/>
  <c r="K28" i="1" s="1"/>
  <c r="K54" i="1"/>
  <c r="K55" i="1" s="1"/>
  <c r="K56" i="1" s="1"/>
  <c r="G54" i="1"/>
  <c r="G55" i="1" s="1"/>
  <c r="G56" i="1" s="1"/>
  <c r="G47" i="1"/>
  <c r="G48" i="1" s="1"/>
  <c r="G49" i="1" s="1"/>
  <c r="K40" i="1"/>
  <c r="K41" i="1" s="1"/>
  <c r="K42" i="1" s="1"/>
  <c r="G33" i="1"/>
  <c r="G34" i="1" s="1"/>
  <c r="G35" i="1" s="1"/>
  <c r="G26" i="1"/>
  <c r="G27" i="1" s="1"/>
  <c r="G28" i="1" s="1"/>
  <c r="I54" i="1"/>
  <c r="I55" i="1" s="1"/>
  <c r="I56" i="1" s="1"/>
  <c r="K47" i="1"/>
  <c r="K48" i="1" s="1"/>
  <c r="K49" i="1" s="1"/>
  <c r="K33" i="1"/>
  <c r="K34" i="1" s="1"/>
  <c r="K35" i="1" s="1"/>
  <c r="L54" i="1"/>
  <c r="L55" i="1" s="1"/>
  <c r="L56" i="1" s="1"/>
  <c r="H54" i="1"/>
  <c r="H55" i="1" s="1"/>
  <c r="H56" i="1" s="1"/>
  <c r="I47" i="1"/>
  <c r="I48" i="1" s="1"/>
  <c r="I49" i="1" s="1"/>
  <c r="E40" i="1"/>
  <c r="E41" i="1" s="1"/>
  <c r="E42" i="1" s="1"/>
  <c r="I33" i="1"/>
  <c r="I34" i="1" s="1"/>
  <c r="I35" i="1" s="1"/>
  <c r="I26" i="1"/>
  <c r="I27" i="1" s="1"/>
  <c r="I28" i="1" s="1"/>
  <c r="H39" i="1"/>
  <c r="H40" i="1" s="1"/>
  <c r="H41" i="1" s="1"/>
  <c r="H42" i="1" s="1"/>
  <c r="J39" i="1"/>
  <c r="J40" i="1" s="1"/>
  <c r="J41" i="1" s="1"/>
  <c r="J42" i="1" s="1"/>
  <c r="D32" i="1"/>
  <c r="D25" i="1"/>
  <c r="M52" i="1"/>
  <c r="D53" i="1"/>
  <c r="D46" i="1"/>
  <c r="D39" i="1"/>
  <c r="J16" i="1"/>
  <c r="J17" i="1" l="1"/>
  <c r="I13" i="1"/>
  <c r="I14" i="1" s="1"/>
  <c r="F39" i="1"/>
  <c r="F40" i="1" s="1"/>
  <c r="F41" i="1" s="1"/>
  <c r="F42" i="1" s="1"/>
  <c r="G42" i="1"/>
  <c r="J25" i="1"/>
  <c r="J26" i="1" s="1"/>
  <c r="L48" i="1"/>
  <c r="L49" i="1" s="1"/>
  <c r="F34" i="1"/>
  <c r="F35" i="1" s="1"/>
  <c r="D40" i="1"/>
  <c r="M46" i="1"/>
  <c r="D47" i="1"/>
  <c r="M53" i="1"/>
  <c r="D54" i="1"/>
  <c r="M31" i="1"/>
  <c r="H25" i="1"/>
  <c r="H26" i="1" s="1"/>
  <c r="F48" i="1"/>
  <c r="F49" i="1" s="1"/>
  <c r="D26" i="1"/>
  <c r="M32" i="1"/>
  <c r="D33" i="1"/>
  <c r="M45" i="1"/>
  <c r="M38" i="1" l="1"/>
  <c r="M39" i="1"/>
  <c r="H27" i="1"/>
  <c r="H28" i="1" s="1"/>
  <c r="J27" i="1"/>
  <c r="J28" i="1" s="1"/>
  <c r="M33" i="1"/>
  <c r="D34" i="1"/>
  <c r="M34" i="1" s="1"/>
  <c r="D27" i="1"/>
  <c r="D28" i="1" s="1"/>
  <c r="M54" i="1"/>
  <c r="D55" i="1"/>
  <c r="M55" i="1" s="1"/>
  <c r="M47" i="1"/>
  <c r="D48" i="1"/>
  <c r="M48" i="1" s="1"/>
  <c r="M40" i="1"/>
  <c r="D41" i="1"/>
  <c r="M41" i="1" s="1"/>
  <c r="D35" i="1" l="1"/>
  <c r="M35" i="1" s="1"/>
  <c r="D49" i="1"/>
  <c r="M49" i="1" s="1"/>
  <c r="F25" i="1"/>
  <c r="M24" i="1"/>
  <c r="J18" i="1"/>
  <c r="D42" i="1"/>
  <c r="M42" i="1" s="1"/>
  <c r="D56" i="1"/>
  <c r="M56" i="1" s="1"/>
  <c r="F26" i="1" l="1"/>
  <c r="M25" i="1"/>
  <c r="J19" i="1"/>
  <c r="J20" i="1" s="1"/>
  <c r="F27" i="1" l="1"/>
  <c r="M27" i="1" s="1"/>
  <c r="H59" i="1" s="1"/>
  <c r="M26" i="1"/>
  <c r="D59" i="1" s="1"/>
  <c r="J21" i="1"/>
  <c r="F28" i="1" l="1"/>
  <c r="M28" i="1" s="1"/>
  <c r="M59" i="1" s="1"/>
  <c r="L79" i="1" s="1"/>
  <c r="M50" i="1" l="1"/>
  <c r="M36" i="1"/>
  <c r="M57" i="1"/>
  <c r="M43" i="1"/>
  <c r="M29" i="1"/>
</calcChain>
</file>

<file path=xl/sharedStrings.xml><?xml version="1.0" encoding="utf-8"?>
<sst xmlns="http://schemas.openxmlformats.org/spreadsheetml/2006/main" count="126" uniqueCount="100">
  <si>
    <t>TOTAL</t>
  </si>
  <si>
    <t>REIMBURSABLES</t>
  </si>
  <si>
    <t>PROJECT TEAM</t>
  </si>
  <si>
    <t>STAFF HOURLY COSTS</t>
  </si>
  <si>
    <t xml:space="preserve"> TOTAL REIMBURSABLES:</t>
  </si>
  <si>
    <t xml:space="preserve"> SCHEMATIC DESIGN</t>
  </si>
  <si>
    <t xml:space="preserve"> DESIGN DEVELOPMENT</t>
  </si>
  <si>
    <t xml:space="preserve"> CONSTRUCTION DOCUMENTS</t>
  </si>
  <si>
    <t xml:space="preserve"> BIDDING AND NEGOTIATIONS</t>
  </si>
  <si>
    <t xml:space="preserve"> CONSTRUCTION ADMINISTRATION</t>
  </si>
  <si>
    <t>STAFF HOURS</t>
  </si>
  <si>
    <t>GRAND TOTAL FEE:</t>
  </si>
  <si>
    <t>LS</t>
  </si>
  <si>
    <t>Total Hours</t>
  </si>
  <si>
    <t>MEP FEE AS % OF ARCHITECT'S FEE</t>
  </si>
  <si>
    <t>Architect's Fee (% of G/C):</t>
  </si>
  <si>
    <t>MEP Fee (% of Gen. Const.):</t>
  </si>
  <si>
    <t>MEP Fee (% of MEP Const.):</t>
  </si>
  <si>
    <t>MEP Const. Cost (% of G/C):</t>
  </si>
  <si>
    <t>Mech. Designer:</t>
  </si>
  <si>
    <t>Mech. Engineer:</t>
  </si>
  <si>
    <t>Elec. Engineer:</t>
  </si>
  <si>
    <t>Elec. Designer:</t>
  </si>
  <si>
    <t>Plbg. Engineer:</t>
  </si>
  <si>
    <t>Plbg. Designer:</t>
  </si>
  <si>
    <t>MEP Fee (% of Arch.'s Fee):</t>
  </si>
  <si>
    <t>Engineer Avg. $/hr (raw cost):</t>
  </si>
  <si>
    <t>Designer Avg. $/hr (raw cost):</t>
  </si>
  <si>
    <t>Fringe Factor + Overhead Costs</t>
  </si>
  <si>
    <t>True Cost Factor</t>
  </si>
  <si>
    <t>Profit Margin</t>
  </si>
  <si>
    <t>(edit)</t>
  </si>
  <si>
    <t>Total Hours Budgeted:</t>
  </si>
  <si>
    <t>PM &amp; Engineer Hours (% of Total):</t>
  </si>
  <si>
    <t>Designer &amp; A.A. Hours (% of Total):</t>
  </si>
  <si>
    <t>Project Area (SF)</t>
  </si>
  <si>
    <t>Mech.</t>
  </si>
  <si>
    <t>Elec.</t>
  </si>
  <si>
    <t>Plbg.</t>
  </si>
  <si>
    <t>MEP Fee</t>
  </si>
  <si>
    <t>Travel Mileage</t>
  </si>
  <si>
    <t>Airfare</t>
  </si>
  <si>
    <t>Rental Car</t>
  </si>
  <si>
    <t>Hotel</t>
  </si>
  <si>
    <t>Meals</t>
  </si>
  <si>
    <t>Copying</t>
  </si>
  <si>
    <t>CADD Plotting</t>
  </si>
  <si>
    <t>Phone</t>
  </si>
  <si>
    <t>Fax</t>
  </si>
  <si>
    <t>Deliveries</t>
  </si>
  <si>
    <t>Outside Architectural Service</t>
  </si>
  <si>
    <t>Outside Consultant Service</t>
  </si>
  <si>
    <t>Tot. Const. Costs:</t>
  </si>
  <si>
    <t>PROJECT FEE CALCULATION WORKSHEET</t>
  </si>
  <si>
    <t>PM</t>
  </si>
  <si>
    <t>ME</t>
  </si>
  <si>
    <t>MD</t>
  </si>
  <si>
    <t>EE</t>
  </si>
  <si>
    <t>ED</t>
  </si>
  <si>
    <t>PE</t>
  </si>
  <si>
    <t>PD</t>
  </si>
  <si>
    <t>AA</t>
  </si>
  <si>
    <t>PC</t>
  </si>
  <si>
    <t>Task/Assignment</t>
  </si>
  <si>
    <t>Client:</t>
  </si>
  <si>
    <t>Project:</t>
  </si>
  <si>
    <t>Project Number:</t>
  </si>
  <si>
    <t>Hourly or Lump Sum Fee:</t>
  </si>
  <si>
    <t>Reproduction Costs</t>
  </si>
  <si>
    <t>Total</t>
  </si>
  <si>
    <t>Proj. Manager:</t>
  </si>
  <si>
    <t>Assistant:</t>
  </si>
  <si>
    <t>Architect's Fee:</t>
  </si>
  <si>
    <t>MEP Design Fee:</t>
  </si>
  <si>
    <t>Miscellaneous Fees:</t>
  </si>
  <si>
    <t>Reimbursable Estimate:</t>
  </si>
  <si>
    <t>Expense</t>
  </si>
  <si>
    <t>Cost per Unit</t>
  </si>
  <si>
    <t>Remarks</t>
  </si>
  <si>
    <t>Staff Raw Cost</t>
  </si>
  <si>
    <t>Staff True Cost</t>
  </si>
  <si>
    <t>Cost Mark-Up</t>
  </si>
  <si>
    <t>Design Fee</t>
  </si>
  <si>
    <t>Project Average $/hr (raw cost):</t>
  </si>
  <si>
    <t>DESIGN FEE CALCULATIONS AS PERCENT OF A/E (COMPARISON ONLY)</t>
  </si>
  <si>
    <t>MEP FEE AS % OF GENERAL CONSTRUCTION</t>
  </si>
  <si>
    <t>Total Engineer Hours:</t>
  </si>
  <si>
    <t>Total Project Manager Hours:</t>
  </si>
  <si>
    <t>Percent of Total Fee (+/-15%):</t>
  </si>
  <si>
    <t>Percent of Total Fee (+/-20%):</t>
  </si>
  <si>
    <t>Percent of Total Fee (+/-40%):</t>
  </si>
  <si>
    <t>Percent of Total Fee (+/-5%):</t>
  </si>
  <si>
    <t>Units</t>
  </si>
  <si>
    <t>Constr. Cost Estimate:</t>
  </si>
  <si>
    <t>Total True Cost:</t>
  </si>
  <si>
    <t>Total Profit:</t>
  </si>
  <si>
    <t>Total Design Fee:</t>
  </si>
  <si>
    <t>Reimbursable Est.:</t>
  </si>
  <si>
    <t>Total MEP Design Fee:</t>
  </si>
  <si>
    <t>Total Designer &amp; Admin. Assist. Hrs: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</si>
</sst>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7" formatCode="&quot;$&quot;#,##0.00_);\(&quot;$&quot;#,##0.00\)"/>
    <numFmt numFmtId="164" formatCode="dd\-mmm\-yy_)"/>
    <numFmt numFmtId="165" formatCode="0_)"/>
    <numFmt numFmtId="166" formatCode="0.00_)"/>
    <numFmt numFmtId="167" formatCode="0.0%"/>
    <numFmt numFmtId="168" formatCode="&quot;$&quot;#,##0"/>
    <numFmt numFmtId="169" formatCode="&quot;$&quot;#,##0&quot;/SF&quot;"/>
  </numFmts>
  <fonts count="13" x14ac:knownFonts="1">
    <font>
      <sz val="10"/>
      <name val="Helv"/>
    </font>
    <font>
      <sz val="10"/>
      <name val="Arial"/>
      <family val="2"/>
    </font>
    <font>
      <sz val="10"/>
      <name val="Helv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14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auto="1"/>
        <bgColor indexed="64"/>
      </patternFill>
    </fill>
  </fills>
  <borders count="13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64"/>
      </right>
      <top/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/>
      <diagonal/>
    </border>
    <border>
      <left style="hair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thin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/>
      <right style="medium">
        <color indexed="8"/>
      </right>
      <top style="hair">
        <color indexed="8"/>
      </top>
      <bottom style="thin">
        <color indexed="64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thin">
        <color indexed="8"/>
      </top>
      <bottom style="hair">
        <color indexed="8"/>
      </bottom>
      <diagonal/>
    </border>
    <border>
      <left/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8"/>
      </bottom>
      <diagonal/>
    </border>
    <border>
      <left/>
      <right/>
      <top style="hair">
        <color indexed="64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medium">
        <color indexed="64"/>
      </top>
      <bottom style="thin">
        <color indexed="64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medium">
        <color indexed="64"/>
      </right>
      <top/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medium">
        <color indexed="64"/>
      </left>
      <right/>
      <top style="thin">
        <color indexed="64"/>
      </top>
      <bottom style="hair">
        <color indexed="8"/>
      </bottom>
      <diagonal/>
    </border>
    <border>
      <left/>
      <right style="medium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 style="thin">
        <color indexed="8"/>
      </top>
      <bottom style="hair">
        <color indexed="64"/>
      </bottom>
      <diagonal/>
    </border>
    <border>
      <left/>
      <right style="thin">
        <color indexed="8"/>
      </right>
      <top style="hair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8"/>
      </bottom>
      <diagonal/>
    </border>
    <border>
      <left style="medium">
        <color indexed="64"/>
      </left>
      <right/>
      <top style="hair">
        <color indexed="64"/>
      </top>
      <bottom style="thin">
        <color indexed="8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8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 style="medium">
        <color indexed="64"/>
      </top>
      <bottom style="hair">
        <color indexed="8"/>
      </bottom>
      <diagonal/>
    </border>
  </borders>
  <cellStyleXfs count="5">
    <xf numFmtId="0" fontId="0" fillId="0" borderId="0"/>
    <xf numFmtId="0" fontId="2" fillId="0" borderId="0"/>
    <xf numFmtId="0" fontId="3" fillId="0" borderId="1" applyNumberFormat="0" applyAlignment="0" applyProtection="0">
      <alignment horizontal="left" vertical="center"/>
    </xf>
    <xf numFmtId="0" fontId="3" fillId="0" borderId="2">
      <alignment horizontal="left" vertical="center"/>
    </xf>
    <xf numFmtId="9" fontId="1" fillId="0" borderId="0" applyFont="0" applyFill="0" applyBorder="0" applyAlignment="0" applyProtection="0"/>
  </cellStyleXfs>
  <cellXfs count="201">
    <xf numFmtId="0" fontId="0" fillId="0" borderId="0" xfId="0"/>
    <xf numFmtId="0" fontId="4" fillId="2" borderId="0" xfId="0" applyFont="1" applyFill="1" applyAlignment="1" applyProtection="1">
      <alignment vertical="center"/>
      <protection locked="0"/>
    </xf>
    <xf numFmtId="7" fontId="4" fillId="2" borderId="0" xfId="0" applyNumberFormat="1" applyFont="1" applyFill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6" fillId="2" borderId="127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vertical="center"/>
      <protection locked="0"/>
    </xf>
    <xf numFmtId="0" fontId="6" fillId="2" borderId="54" xfId="0" applyFont="1" applyFill="1" applyBorder="1" applyAlignment="1" applyProtection="1">
      <alignment vertical="center"/>
    </xf>
    <xf numFmtId="164" fontId="9" fillId="2" borderId="100" xfId="0" applyNumberFormat="1" applyFont="1" applyFill="1" applyBorder="1" applyAlignment="1" applyProtection="1">
      <alignment horizontal="center" vertical="center"/>
      <protection locked="0"/>
    </xf>
    <xf numFmtId="0" fontId="9" fillId="2" borderId="53" xfId="0" applyFont="1" applyFill="1" applyBorder="1" applyAlignment="1" applyProtection="1">
      <alignment vertical="center"/>
      <protection locked="0"/>
    </xf>
    <xf numFmtId="0" fontId="9" fillId="2" borderId="77" xfId="0" applyFont="1" applyFill="1" applyBorder="1" applyAlignment="1" applyProtection="1">
      <alignment vertical="center"/>
      <protection locked="0"/>
    </xf>
    <xf numFmtId="10" fontId="9" fillId="2" borderId="27" xfId="0" applyNumberFormat="1" applyFont="1" applyFill="1" applyBorder="1" applyAlignment="1" applyProtection="1">
      <alignment vertical="center"/>
      <protection locked="0"/>
    </xf>
    <xf numFmtId="10" fontId="9" fillId="2" borderId="27" xfId="4" applyNumberFormat="1" applyFont="1" applyFill="1" applyBorder="1" applyAlignment="1" applyProtection="1">
      <alignment vertical="center"/>
      <protection locked="0"/>
    </xf>
    <xf numFmtId="0" fontId="9" fillId="2" borderId="58" xfId="0" applyFont="1" applyFill="1" applyBorder="1" applyAlignment="1" applyProtection="1">
      <alignment vertical="center"/>
      <protection locked="0"/>
    </xf>
    <xf numFmtId="3" fontId="9" fillId="2" borderId="95" xfId="0" applyNumberFormat="1" applyFont="1" applyFill="1" applyBorder="1" applyAlignment="1" applyProtection="1">
      <alignment horizontal="center" vertical="center"/>
      <protection locked="0"/>
    </xf>
    <xf numFmtId="5" fontId="9" fillId="2" borderId="89" xfId="0" applyNumberFormat="1" applyFont="1" applyFill="1" applyBorder="1" applyAlignment="1" applyProtection="1">
      <alignment vertical="center"/>
      <protection locked="0"/>
    </xf>
    <xf numFmtId="165" fontId="6" fillId="2" borderId="106" xfId="0" applyNumberFormat="1" applyFont="1" applyFill="1" applyBorder="1" applyAlignment="1" applyProtection="1">
      <alignment vertical="center"/>
    </xf>
    <xf numFmtId="0" fontId="6" fillId="2" borderId="99" xfId="0" applyFont="1" applyFill="1" applyBorder="1" applyAlignment="1" applyProtection="1">
      <alignment vertical="center"/>
    </xf>
    <xf numFmtId="169" fontId="9" fillId="2" borderId="37" xfId="0" applyNumberFormat="1" applyFont="1" applyFill="1" applyBorder="1" applyAlignment="1" applyProtection="1">
      <alignment horizontal="center" vertical="center"/>
      <protection locked="0"/>
    </xf>
    <xf numFmtId="168" fontId="6" fillId="2" borderId="56" xfId="0" applyNumberFormat="1" applyFont="1" applyFill="1" applyBorder="1" applyAlignment="1" applyProtection="1">
      <alignment horizontal="center" vertical="center"/>
    </xf>
    <xf numFmtId="5" fontId="9" fillId="2" borderId="91" xfId="0" applyNumberFormat="1" applyFont="1" applyFill="1" applyBorder="1" applyAlignment="1" applyProtection="1">
      <alignment vertical="center"/>
      <protection locked="0"/>
    </xf>
    <xf numFmtId="0" fontId="4" fillId="2" borderId="41" xfId="0" applyFont="1" applyFill="1" applyBorder="1" applyAlignment="1" applyProtection="1">
      <alignment vertical="center"/>
      <protection locked="0"/>
    </xf>
    <xf numFmtId="0" fontId="4" fillId="2" borderId="43" xfId="0" applyFont="1" applyFill="1" applyBorder="1" applyAlignment="1" applyProtection="1">
      <alignment vertical="center"/>
    </xf>
    <xf numFmtId="0" fontId="6" fillId="2" borderId="27" xfId="0" applyFont="1" applyFill="1" applyBorder="1" applyAlignment="1" applyProtection="1">
      <alignment vertical="center"/>
    </xf>
    <xf numFmtId="169" fontId="9" fillId="2" borderId="11" xfId="0" applyNumberFormat="1" applyFont="1" applyFill="1" applyBorder="1" applyAlignment="1" applyProtection="1">
      <alignment horizontal="center" vertical="center"/>
      <protection locked="0"/>
    </xf>
    <xf numFmtId="168" fontId="6" fillId="2" borderId="57" xfId="0" applyNumberFormat="1" applyFont="1" applyFill="1" applyBorder="1" applyAlignment="1" applyProtection="1">
      <alignment horizontal="center" vertical="center"/>
    </xf>
    <xf numFmtId="5" fontId="6" fillId="2" borderId="27" xfId="0" applyNumberFormat="1" applyFont="1" applyFill="1" applyBorder="1" applyAlignment="1" applyProtection="1">
      <alignment vertical="center"/>
    </xf>
    <xf numFmtId="165" fontId="6" fillId="2" borderId="77" xfId="0" applyNumberFormat="1" applyFont="1" applyFill="1" applyBorder="1" applyAlignment="1" applyProtection="1">
      <alignment vertical="center"/>
    </xf>
    <xf numFmtId="0" fontId="6" fillId="2" borderId="103" xfId="0" applyFont="1" applyFill="1" applyBorder="1" applyAlignment="1" applyProtection="1">
      <alignment vertical="center"/>
    </xf>
    <xf numFmtId="169" fontId="9" fillId="2" borderId="22" xfId="0" applyNumberFormat="1" applyFont="1" applyFill="1" applyBorder="1" applyAlignment="1" applyProtection="1">
      <alignment horizontal="center" vertical="center"/>
      <protection locked="0"/>
    </xf>
    <xf numFmtId="168" fontId="6" fillId="2" borderId="59" xfId="0" applyNumberFormat="1" applyFont="1" applyFill="1" applyBorder="1" applyAlignment="1" applyProtection="1">
      <alignment horizontal="center" vertical="center"/>
    </xf>
    <xf numFmtId="166" fontId="9" fillId="2" borderId="27" xfId="0" applyNumberFormat="1" applyFont="1" applyFill="1" applyBorder="1" applyAlignment="1" applyProtection="1">
      <alignment vertical="center"/>
      <protection locked="0"/>
    </xf>
    <xf numFmtId="0" fontId="7" fillId="2" borderId="2" xfId="0" applyFont="1" applyFill="1" applyBorder="1" applyAlignment="1" applyProtection="1">
      <alignment vertical="center"/>
    </xf>
    <xf numFmtId="169" fontId="6" fillId="2" borderId="25" xfId="0" applyNumberFormat="1" applyFont="1" applyFill="1" applyBorder="1" applyAlignment="1" applyProtection="1">
      <alignment horizontal="center" vertical="center"/>
    </xf>
    <xf numFmtId="168" fontId="6" fillId="2" borderId="60" xfId="0" applyNumberFormat="1" applyFont="1" applyFill="1" applyBorder="1" applyAlignment="1" applyProtection="1">
      <alignment horizontal="center" vertical="center"/>
    </xf>
    <xf numFmtId="166" fontId="6" fillId="2" borderId="27" xfId="0" applyNumberFormat="1" applyFont="1" applyFill="1" applyBorder="1" applyAlignment="1" applyProtection="1">
      <alignment vertical="center"/>
    </xf>
    <xf numFmtId="167" fontId="6" fillId="2" borderId="77" xfId="0" applyNumberFormat="1" applyFont="1" applyFill="1" applyBorder="1" applyAlignment="1" applyProtection="1">
      <alignment vertical="center"/>
    </xf>
    <xf numFmtId="0" fontId="6" fillId="2" borderId="104" xfId="0" applyFont="1" applyFill="1" applyBorder="1" applyAlignment="1" applyProtection="1">
      <alignment vertical="center"/>
    </xf>
    <xf numFmtId="10" fontId="6" fillId="2" borderId="96" xfId="4" applyNumberFormat="1" applyFont="1" applyFill="1" applyBorder="1" applyAlignment="1" applyProtection="1">
      <alignment horizontal="center" vertical="center"/>
    </xf>
    <xf numFmtId="168" fontId="6" fillId="2" borderId="97" xfId="0" applyNumberFormat="1" applyFont="1" applyFill="1" applyBorder="1" applyAlignment="1" applyProtection="1">
      <alignment horizontal="center" vertical="center"/>
    </xf>
    <xf numFmtId="0" fontId="8" fillId="2" borderId="80" xfId="0" applyFont="1" applyFill="1" applyBorder="1" applyAlignment="1" applyProtection="1">
      <alignment horizontal="right" vertical="center"/>
    </xf>
    <xf numFmtId="9" fontId="9" fillId="2" borderId="80" xfId="0" applyNumberFormat="1" applyFont="1" applyFill="1" applyBorder="1" applyAlignment="1" applyProtection="1">
      <alignment vertical="center"/>
      <protection locked="0"/>
    </xf>
    <xf numFmtId="167" fontId="6" fillId="2" borderId="58" xfId="0" applyNumberFormat="1" applyFont="1" applyFill="1" applyBorder="1" applyAlignment="1" applyProtection="1">
      <alignment vertical="center"/>
    </xf>
    <xf numFmtId="169" fontId="6" fillId="2" borderId="98" xfId="0" applyNumberFormat="1" applyFont="1" applyFill="1" applyBorder="1" applyAlignment="1" applyProtection="1">
      <alignment horizontal="center" vertical="center"/>
    </xf>
    <xf numFmtId="0" fontId="7" fillId="2" borderId="92" xfId="0" applyFont="1" applyFill="1" applyBorder="1" applyAlignment="1" applyProtection="1">
      <alignment horizontal="center" vertical="center"/>
    </xf>
    <xf numFmtId="0" fontId="7" fillId="2" borderId="23" xfId="0" applyFont="1" applyFill="1" applyBorder="1" applyAlignment="1" applyProtection="1">
      <alignment horizontal="center" vertical="center"/>
    </xf>
    <xf numFmtId="0" fontId="7" fillId="2" borderId="24" xfId="0" applyFont="1" applyFill="1" applyBorder="1" applyAlignment="1" applyProtection="1">
      <alignment horizontal="center" vertical="center"/>
    </xf>
    <xf numFmtId="0" fontId="7" fillId="2" borderId="61" xfId="0" applyFont="1" applyFill="1" applyBorder="1" applyAlignment="1" applyProtection="1">
      <alignment horizontal="center" vertical="center"/>
    </xf>
    <xf numFmtId="165" fontId="6" fillId="2" borderId="6" xfId="0" applyNumberFormat="1" applyFont="1" applyFill="1" applyBorder="1" applyAlignment="1" applyProtection="1">
      <alignment vertical="center"/>
    </xf>
    <xf numFmtId="165" fontId="6" fillId="2" borderId="7" xfId="0" applyNumberFormat="1" applyFont="1" applyFill="1" applyBorder="1" applyAlignment="1" applyProtection="1">
      <alignment vertical="center"/>
    </xf>
    <xf numFmtId="165" fontId="6" fillId="2" borderId="8" xfId="0" applyNumberFormat="1" applyFont="1" applyFill="1" applyBorder="1" applyAlignment="1" applyProtection="1">
      <alignment vertical="center"/>
    </xf>
    <xf numFmtId="165" fontId="6" fillId="2" borderId="63" xfId="0" applyNumberFormat="1" applyFont="1" applyFill="1" applyBorder="1" applyAlignment="1" applyProtection="1">
      <alignment vertical="center"/>
    </xf>
    <xf numFmtId="5" fontId="6" fillId="2" borderId="10" xfId="0" applyNumberFormat="1" applyFont="1" applyFill="1" applyBorder="1" applyAlignment="1" applyProtection="1">
      <alignment vertical="center"/>
    </xf>
    <xf numFmtId="5" fontId="6" fillId="2" borderId="11" xfId="0" applyNumberFormat="1" applyFont="1" applyFill="1" applyBorder="1" applyAlignment="1" applyProtection="1">
      <alignment vertical="center"/>
    </xf>
    <xf numFmtId="5" fontId="6" fillId="2" borderId="12" xfId="0" applyNumberFormat="1" applyFont="1" applyFill="1" applyBorder="1" applyAlignment="1" applyProtection="1">
      <alignment vertical="center"/>
    </xf>
    <xf numFmtId="5" fontId="6" fillId="2" borderId="65" xfId="0" applyNumberFormat="1" applyFont="1" applyFill="1" applyBorder="1" applyAlignment="1" applyProtection="1">
      <alignment vertical="center"/>
    </xf>
    <xf numFmtId="9" fontId="6" fillId="2" borderId="14" xfId="0" applyNumberFormat="1" applyFont="1" applyFill="1" applyBorder="1" applyAlignment="1" applyProtection="1">
      <alignment horizontal="center" vertical="center"/>
    </xf>
    <xf numFmtId="5" fontId="6" fillId="2" borderId="15" xfId="0" applyNumberFormat="1" applyFont="1" applyFill="1" applyBorder="1" applyAlignment="1" applyProtection="1">
      <alignment vertical="center"/>
    </xf>
    <xf numFmtId="5" fontId="6" fillId="2" borderId="16" xfId="0" applyNumberFormat="1" applyFont="1" applyFill="1" applyBorder="1" applyAlignment="1" applyProtection="1">
      <alignment vertical="center"/>
    </xf>
    <xf numFmtId="5" fontId="6" fillId="2" borderId="17" xfId="0" applyNumberFormat="1" applyFont="1" applyFill="1" applyBorder="1" applyAlignment="1" applyProtection="1">
      <alignment vertical="center"/>
    </xf>
    <xf numFmtId="5" fontId="6" fillId="2" borderId="68" xfId="0" applyNumberFormat="1" applyFont="1" applyFill="1" applyBorder="1" applyAlignment="1" applyProtection="1">
      <alignment vertical="center"/>
    </xf>
    <xf numFmtId="10" fontId="6" fillId="2" borderId="70" xfId="0" applyNumberFormat="1" applyFont="1" applyFill="1" applyBorder="1" applyAlignment="1" applyProtection="1">
      <alignment vertical="center"/>
    </xf>
    <xf numFmtId="165" fontId="6" fillId="2" borderId="9" xfId="0" applyNumberFormat="1" applyFont="1" applyFill="1" applyBorder="1" applyAlignment="1" applyProtection="1">
      <alignment vertical="center"/>
    </xf>
    <xf numFmtId="5" fontId="6" fillId="2" borderId="13" xfId="0" applyNumberFormat="1" applyFont="1" applyFill="1" applyBorder="1" applyAlignment="1" applyProtection="1">
      <alignment vertical="center"/>
    </xf>
    <xf numFmtId="5" fontId="6" fillId="2" borderId="18" xfId="0" applyNumberFormat="1" applyFont="1" applyFill="1" applyBorder="1" applyAlignment="1" applyProtection="1">
      <alignment vertical="center"/>
    </xf>
    <xf numFmtId="10" fontId="6" fillId="2" borderId="72" xfId="0" applyNumberFormat="1" applyFont="1" applyFill="1" applyBorder="1" applyAlignment="1" applyProtection="1">
      <alignment vertical="center"/>
    </xf>
    <xf numFmtId="0" fontId="11" fillId="2" borderId="0" xfId="0" applyFont="1" applyFill="1" applyAlignment="1" applyProtection="1">
      <alignment vertical="center"/>
      <protection locked="0"/>
    </xf>
    <xf numFmtId="5" fontId="4" fillId="2" borderId="0" xfId="0" applyNumberFormat="1" applyFont="1" applyFill="1" applyBorder="1" applyAlignment="1" applyProtection="1">
      <alignment vertical="center"/>
      <protection locked="0"/>
    </xf>
    <xf numFmtId="7" fontId="4" fillId="2" borderId="0" xfId="0" applyNumberFormat="1" applyFont="1" applyFill="1" applyBorder="1" applyAlignment="1" applyProtection="1">
      <alignment vertical="center"/>
      <protection locked="0"/>
    </xf>
    <xf numFmtId="0" fontId="7" fillId="2" borderId="4" xfId="0" applyFont="1" applyFill="1" applyBorder="1" applyAlignment="1" applyProtection="1">
      <alignment horizontal="center" vertical="center"/>
    </xf>
    <xf numFmtId="0" fontId="7" fillId="2" borderId="71" xfId="0" applyFont="1" applyFill="1" applyBorder="1" applyAlignment="1" applyProtection="1">
      <alignment horizontal="center" vertical="center"/>
    </xf>
    <xf numFmtId="1" fontId="9" fillId="2" borderId="117" xfId="0" applyNumberFormat="1" applyFont="1" applyFill="1" applyBorder="1" applyAlignment="1" applyProtection="1">
      <alignment vertical="center"/>
      <protection locked="0"/>
    </xf>
    <xf numFmtId="7" fontId="6" fillId="2" borderId="108" xfId="0" applyNumberFormat="1" applyFont="1" applyFill="1" applyBorder="1" applyAlignment="1" applyProtection="1">
      <alignment vertical="center"/>
    </xf>
    <xf numFmtId="1" fontId="9" fillId="2" borderId="118" xfId="0" applyNumberFormat="1" applyFont="1" applyFill="1" applyBorder="1" applyAlignment="1" applyProtection="1">
      <alignment vertical="center"/>
      <protection locked="0"/>
    </xf>
    <xf numFmtId="7" fontId="6" fillId="2" borderId="110" xfId="0" applyNumberFormat="1" applyFont="1" applyFill="1" applyBorder="1" applyAlignment="1" applyProtection="1">
      <alignment vertical="center"/>
    </xf>
    <xf numFmtId="1" fontId="9" fillId="2" borderId="119" xfId="0" applyNumberFormat="1" applyFont="1" applyFill="1" applyBorder="1" applyAlignment="1" applyProtection="1">
      <alignment vertical="center"/>
      <protection locked="0"/>
    </xf>
    <xf numFmtId="7" fontId="6" fillId="2" borderId="112" xfId="0" applyNumberFormat="1" applyFont="1" applyFill="1" applyBorder="1" applyAlignment="1" applyProtection="1">
      <alignment vertical="center"/>
    </xf>
    <xf numFmtId="5" fontId="7" fillId="2" borderId="72" xfId="0" applyNumberFormat="1" applyFont="1" applyFill="1" applyBorder="1" applyAlignment="1" applyProtection="1">
      <alignment vertical="center"/>
    </xf>
    <xf numFmtId="7" fontId="9" fillId="2" borderId="109" xfId="0" applyNumberFormat="1" applyFont="1" applyFill="1" applyBorder="1" applyAlignment="1" applyProtection="1">
      <alignment horizontal="center" vertical="center"/>
      <protection locked="0"/>
    </xf>
    <xf numFmtId="0" fontId="9" fillId="2" borderId="109" xfId="0" applyFont="1" applyFill="1" applyBorder="1" applyAlignment="1" applyProtection="1">
      <alignment horizontal="center" vertical="center"/>
      <protection locked="0"/>
    </xf>
    <xf numFmtId="0" fontId="6" fillId="2" borderId="120" xfId="0" applyFont="1" applyFill="1" applyBorder="1" applyAlignment="1" applyProtection="1">
      <alignment horizontal="left" vertical="center"/>
    </xf>
    <xf numFmtId="0" fontId="6" fillId="2" borderId="119" xfId="0" applyFont="1" applyFill="1" applyBorder="1" applyAlignment="1" applyProtection="1">
      <alignment horizontal="left" vertical="center"/>
    </xf>
    <xf numFmtId="0" fontId="6" fillId="2" borderId="116" xfId="0" applyFont="1" applyFill="1" applyBorder="1" applyAlignment="1" applyProtection="1">
      <alignment horizontal="left" vertical="center"/>
    </xf>
    <xf numFmtId="0" fontId="6" fillId="2" borderId="121" xfId="0" applyFont="1" applyFill="1" applyBorder="1" applyAlignment="1" applyProtection="1">
      <alignment horizontal="left" vertical="center"/>
    </xf>
    <xf numFmtId="0" fontId="6" fillId="2" borderId="118" xfId="0" applyFont="1" applyFill="1" applyBorder="1" applyAlignment="1" applyProtection="1">
      <alignment horizontal="left" vertical="center"/>
    </xf>
    <xf numFmtId="0" fontId="6" fillId="2" borderId="114" xfId="0" applyFont="1" applyFill="1" applyBorder="1" applyAlignment="1" applyProtection="1">
      <alignment horizontal="left" vertical="center"/>
    </xf>
    <xf numFmtId="0" fontId="6" fillId="2" borderId="69" xfId="0" applyFont="1" applyFill="1" applyBorder="1" applyAlignment="1" applyProtection="1">
      <alignment horizontal="right" vertical="center"/>
    </xf>
    <xf numFmtId="0" fontId="6" fillId="2" borderId="19" xfId="0" applyFont="1" applyFill="1" applyBorder="1" applyAlignment="1" applyProtection="1">
      <alignment horizontal="right" vertical="center"/>
    </xf>
    <xf numFmtId="0" fontId="7" fillId="2" borderId="49" xfId="0" applyFont="1" applyFill="1" applyBorder="1" applyAlignment="1" applyProtection="1">
      <alignment horizontal="center" vertical="center"/>
    </xf>
    <xf numFmtId="0" fontId="7" fillId="2" borderId="26" xfId="0" applyFont="1" applyFill="1" applyBorder="1" applyAlignment="1" applyProtection="1">
      <alignment horizontal="center" vertical="center"/>
    </xf>
    <xf numFmtId="0" fontId="7" fillId="2" borderId="50" xfId="0" applyFont="1" applyFill="1" applyBorder="1" applyAlignment="1" applyProtection="1">
      <alignment horizontal="center" vertical="center"/>
    </xf>
    <xf numFmtId="0" fontId="6" fillId="2" borderId="67" xfId="0" applyFont="1" applyFill="1" applyBorder="1" applyAlignment="1" applyProtection="1">
      <alignment vertical="center"/>
    </xf>
    <xf numFmtId="0" fontId="6" fillId="2" borderId="18" xfId="0" applyFont="1" applyFill="1" applyBorder="1" applyAlignment="1" applyProtection="1">
      <alignment vertical="center"/>
    </xf>
    <xf numFmtId="0" fontId="6" fillId="2" borderId="75" xfId="0" applyFont="1" applyFill="1" applyBorder="1" applyAlignment="1" applyProtection="1">
      <alignment horizontal="right" vertical="center"/>
    </xf>
    <xf numFmtId="0" fontId="6" fillId="2" borderId="33" xfId="0" applyFont="1" applyFill="1" applyBorder="1" applyAlignment="1" applyProtection="1">
      <alignment horizontal="right" vertical="center"/>
    </xf>
    <xf numFmtId="0" fontId="6" fillId="2" borderId="34" xfId="0" applyFont="1" applyFill="1" applyBorder="1" applyAlignment="1" applyProtection="1">
      <alignment horizontal="right" vertical="center"/>
    </xf>
    <xf numFmtId="0" fontId="6" fillId="2" borderId="66" xfId="0" applyFont="1" applyFill="1" applyBorder="1" applyAlignment="1" applyProtection="1">
      <alignment vertical="center"/>
    </xf>
    <xf numFmtId="0" fontId="6" fillId="2" borderId="27" xfId="0" applyFont="1" applyFill="1" applyBorder="1" applyAlignment="1" applyProtection="1">
      <alignment vertical="center"/>
    </xf>
    <xf numFmtId="0" fontId="6" fillId="2" borderId="64" xfId="0" applyFont="1" applyFill="1" applyBorder="1" applyAlignment="1" applyProtection="1">
      <alignment vertical="center"/>
    </xf>
    <xf numFmtId="0" fontId="6" fillId="2" borderId="13" xfId="0" applyFont="1" applyFill="1" applyBorder="1" applyAlignment="1" applyProtection="1">
      <alignment vertical="center"/>
    </xf>
    <xf numFmtId="0" fontId="7" fillId="2" borderId="38" xfId="0" applyFont="1" applyFill="1" applyBorder="1" applyAlignment="1" applyProtection="1">
      <alignment horizontal="center" vertical="center"/>
    </xf>
    <xf numFmtId="0" fontId="7" fillId="2" borderId="39" xfId="0" applyFont="1" applyFill="1" applyBorder="1" applyAlignment="1" applyProtection="1">
      <alignment horizontal="center" vertical="center"/>
    </xf>
    <xf numFmtId="0" fontId="7" fillId="2" borderId="40" xfId="0" applyFont="1" applyFill="1" applyBorder="1" applyAlignment="1" applyProtection="1">
      <alignment horizontal="center" vertical="center"/>
    </xf>
    <xf numFmtId="0" fontId="6" fillId="2" borderId="62" xfId="0" applyFont="1" applyFill="1" applyBorder="1" applyAlignment="1" applyProtection="1">
      <alignment vertical="center"/>
    </xf>
    <xf numFmtId="0" fontId="6" fillId="2" borderId="9" xfId="0" applyFont="1" applyFill="1" applyBorder="1" applyAlignment="1" applyProtection="1">
      <alignment vertical="center"/>
    </xf>
    <xf numFmtId="0" fontId="7" fillId="2" borderId="73" xfId="0" applyFont="1" applyFill="1" applyBorder="1" applyAlignment="1" applyProtection="1">
      <alignment horizontal="center" vertical="center"/>
    </xf>
    <xf numFmtId="0" fontId="7" fillId="2" borderId="32" xfId="0" applyFont="1" applyFill="1" applyBorder="1" applyAlignment="1" applyProtection="1">
      <alignment horizontal="center" vertical="center"/>
    </xf>
    <xf numFmtId="0" fontId="7" fillId="2" borderId="74" xfId="0" applyFont="1" applyFill="1" applyBorder="1" applyAlignment="1" applyProtection="1">
      <alignment horizontal="center" vertical="center"/>
    </xf>
    <xf numFmtId="0" fontId="6" fillId="2" borderId="26" xfId="0" applyFont="1" applyFill="1" applyBorder="1" applyAlignment="1" applyProtection="1">
      <alignment vertical="center"/>
    </xf>
    <xf numFmtId="0" fontId="6" fillId="2" borderId="94" xfId="0" applyFont="1" applyFill="1" applyBorder="1" applyAlignment="1" applyProtection="1">
      <alignment vertical="center"/>
    </xf>
    <xf numFmtId="0" fontId="9" fillId="2" borderId="79" xfId="0" applyFont="1" applyFill="1" applyBorder="1" applyAlignment="1" applyProtection="1">
      <alignment horizontal="right" vertical="center"/>
      <protection locked="0"/>
    </xf>
    <xf numFmtId="0" fontId="9" fillId="2" borderId="80" xfId="0" applyFont="1" applyFill="1" applyBorder="1" applyAlignment="1" applyProtection="1">
      <alignment horizontal="right" vertical="center"/>
      <protection locked="0"/>
    </xf>
    <xf numFmtId="0" fontId="7" fillId="2" borderId="45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  <xf numFmtId="0" fontId="7" fillId="2" borderId="42" xfId="0" applyFont="1" applyFill="1" applyBorder="1" applyAlignment="1" applyProtection="1">
      <alignment horizontal="center" vertical="center"/>
    </xf>
    <xf numFmtId="0" fontId="9" fillId="2" borderId="107" xfId="0" applyFont="1" applyFill="1" applyBorder="1" applyAlignment="1" applyProtection="1">
      <alignment vertical="center"/>
      <protection locked="0"/>
    </xf>
    <xf numFmtId="0" fontId="6" fillId="2" borderId="66" xfId="0" applyFont="1" applyFill="1" applyBorder="1" applyAlignment="1" applyProtection="1">
      <alignment horizontal="left" vertical="center"/>
    </xf>
    <xf numFmtId="0" fontId="6" fillId="2" borderId="27" xfId="0" applyFont="1" applyFill="1" applyBorder="1" applyAlignment="1" applyProtection="1">
      <alignment horizontal="left" vertical="center"/>
    </xf>
    <xf numFmtId="0" fontId="6" fillId="2" borderId="93" xfId="0" applyFont="1" applyFill="1" applyBorder="1" applyAlignment="1" applyProtection="1">
      <alignment horizontal="left" vertical="center"/>
    </xf>
    <xf numFmtId="0" fontId="6" fillId="2" borderId="80" xfId="0" applyFont="1" applyFill="1" applyBorder="1" applyAlignment="1" applyProtection="1">
      <alignment horizontal="left" vertical="center"/>
    </xf>
    <xf numFmtId="0" fontId="7" fillId="2" borderId="20" xfId="0" applyFont="1" applyFill="1" applyBorder="1" applyAlignment="1" applyProtection="1">
      <alignment horizontal="center" vertical="center"/>
    </xf>
    <xf numFmtId="0" fontId="6" fillId="2" borderId="88" xfId="0" applyFont="1" applyFill="1" applyBorder="1" applyAlignment="1" applyProtection="1">
      <alignment horizontal="left" vertical="center"/>
    </xf>
    <xf numFmtId="0" fontId="6" fillId="2" borderId="89" xfId="0" applyFont="1" applyFill="1" applyBorder="1" applyAlignment="1" applyProtection="1">
      <alignment horizontal="left" vertical="center"/>
    </xf>
    <xf numFmtId="0" fontId="6" fillId="2" borderId="90" xfId="0" applyFont="1" applyFill="1" applyBorder="1" applyAlignment="1" applyProtection="1">
      <alignment horizontal="left" vertical="center"/>
    </xf>
    <xf numFmtId="0" fontId="6" fillId="2" borderId="91" xfId="0" applyFont="1" applyFill="1" applyBorder="1" applyAlignment="1" applyProtection="1">
      <alignment horizontal="left" vertical="center"/>
    </xf>
    <xf numFmtId="5" fontId="5" fillId="2" borderId="123" xfId="0" applyNumberFormat="1" applyFont="1" applyFill="1" applyBorder="1" applyAlignment="1" applyProtection="1">
      <alignment horizontal="left" vertical="center"/>
    </xf>
    <xf numFmtId="5" fontId="5" fillId="2" borderId="125" xfId="0" applyNumberFormat="1" applyFont="1" applyFill="1" applyBorder="1" applyAlignment="1" applyProtection="1">
      <alignment horizontal="left" vertical="center"/>
    </xf>
    <xf numFmtId="0" fontId="0" fillId="2" borderId="36" xfId="0" applyFont="1" applyFill="1" applyBorder="1" applyAlignment="1">
      <alignment vertical="center"/>
    </xf>
    <xf numFmtId="0" fontId="0" fillId="2" borderId="126" xfId="0" applyFont="1" applyFill="1" applyBorder="1" applyAlignment="1">
      <alignment vertical="center"/>
    </xf>
    <xf numFmtId="0" fontId="12" fillId="2" borderId="76" xfId="0" applyFont="1" applyFill="1" applyBorder="1" applyAlignment="1" applyProtection="1">
      <alignment horizontal="center" vertical="center"/>
    </xf>
    <xf numFmtId="0" fontId="6" fillId="2" borderId="21" xfId="0" applyFont="1" applyFill="1" applyBorder="1" applyAlignment="1" applyProtection="1">
      <alignment horizontal="left" vertical="center"/>
    </xf>
    <xf numFmtId="0" fontId="3" fillId="2" borderId="48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113" xfId="0" applyFont="1" applyFill="1" applyBorder="1" applyAlignment="1" applyProtection="1">
      <alignment horizontal="center" vertical="center"/>
    </xf>
    <xf numFmtId="0" fontId="7" fillId="2" borderId="44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30" xfId="0" applyFont="1" applyFill="1" applyBorder="1" applyAlignment="1" applyProtection="1">
      <alignment horizontal="center" vertical="center"/>
    </xf>
    <xf numFmtId="0" fontId="9" fillId="2" borderId="111" xfId="0" applyFont="1" applyFill="1" applyBorder="1" applyAlignment="1" applyProtection="1">
      <alignment vertical="center"/>
      <protection locked="0"/>
    </xf>
    <xf numFmtId="0" fontId="9" fillId="2" borderId="109" xfId="0" applyFont="1" applyFill="1" applyBorder="1" applyAlignment="1" applyProtection="1">
      <alignment vertical="center"/>
      <protection locked="0"/>
    </xf>
    <xf numFmtId="0" fontId="6" fillId="2" borderId="105" xfId="0" applyFont="1" applyFill="1" applyBorder="1" applyAlignment="1" applyProtection="1">
      <alignment vertical="center"/>
    </xf>
    <xf numFmtId="0" fontId="6" fillId="2" borderId="87" xfId="0" applyFont="1" applyFill="1" applyBorder="1" applyAlignment="1" applyProtection="1">
      <alignment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55" xfId="0" applyFont="1" applyFill="1" applyBorder="1" applyAlignment="1" applyProtection="1">
      <alignment horizontal="center" vertical="center"/>
    </xf>
    <xf numFmtId="0" fontId="7" fillId="2" borderId="31" xfId="0" applyFont="1" applyFill="1" applyBorder="1" applyAlignment="1" applyProtection="1">
      <alignment horizontal="center" vertical="center"/>
    </xf>
    <xf numFmtId="0" fontId="7" fillId="2" borderId="55" xfId="0" applyFont="1" applyFill="1" applyBorder="1" applyAlignment="1" applyProtection="1">
      <alignment horizontal="center" vertical="center"/>
    </xf>
    <xf numFmtId="5" fontId="6" fillId="2" borderId="35" xfId="0" applyNumberFormat="1" applyFont="1" applyFill="1" applyBorder="1" applyAlignment="1" applyProtection="1">
      <alignment vertical="center"/>
    </xf>
    <xf numFmtId="5" fontId="6" fillId="2" borderId="86" xfId="0" applyNumberFormat="1" applyFont="1" applyFill="1" applyBorder="1" applyAlignment="1" applyProtection="1">
      <alignment vertical="center"/>
    </xf>
    <xf numFmtId="0" fontId="7" fillId="2" borderId="46" xfId="0" applyFont="1" applyFill="1" applyBorder="1" applyAlignment="1" applyProtection="1">
      <alignment horizontal="right" vertical="center"/>
    </xf>
    <xf numFmtId="0" fontId="7" fillId="2" borderId="35" xfId="0" applyFont="1" applyFill="1" applyBorder="1" applyAlignment="1" applyProtection="1">
      <alignment horizontal="right" vertical="center"/>
    </xf>
    <xf numFmtId="0" fontId="6" fillId="2" borderId="81" xfId="0" applyFont="1" applyFill="1" applyBorder="1" applyAlignment="1" applyProtection="1">
      <alignment horizontal="left" vertical="center"/>
    </xf>
    <xf numFmtId="0" fontId="6" fillId="2" borderId="82" xfId="0" applyFont="1" applyFill="1" applyBorder="1" applyAlignment="1" applyProtection="1">
      <alignment horizontal="left" vertical="center"/>
    </xf>
    <xf numFmtId="0" fontId="6" fillId="2" borderId="52" xfId="0" applyFont="1" applyFill="1" applyBorder="1" applyAlignment="1" applyProtection="1">
      <alignment horizontal="left" vertical="center"/>
    </xf>
    <xf numFmtId="0" fontId="6" fillId="2" borderId="28" xfId="0" applyFont="1" applyFill="1" applyBorder="1" applyAlignment="1" applyProtection="1">
      <alignment horizontal="left" vertical="center"/>
    </xf>
    <xf numFmtId="0" fontId="7" fillId="2" borderId="128" xfId="0" applyFont="1" applyFill="1" applyBorder="1" applyAlignment="1" applyProtection="1">
      <alignment horizontal="center" vertical="center"/>
      <protection locked="0"/>
    </xf>
    <xf numFmtId="0" fontId="7" fillId="2" borderId="129" xfId="0" applyFont="1" applyFill="1" applyBorder="1" applyAlignment="1" applyProtection="1">
      <alignment horizontal="center" vertical="center"/>
      <protection locked="0"/>
    </xf>
    <xf numFmtId="0" fontId="10" fillId="2" borderId="128" xfId="0" applyFont="1" applyFill="1" applyBorder="1" applyAlignment="1" applyProtection="1">
      <alignment horizontal="left" vertical="center"/>
      <protection locked="0"/>
    </xf>
    <xf numFmtId="0" fontId="10" fillId="2" borderId="29" xfId="0" applyFont="1" applyFill="1" applyBorder="1" applyAlignment="1" applyProtection="1">
      <alignment horizontal="left" vertical="center"/>
      <protection locked="0"/>
    </xf>
    <xf numFmtId="0" fontId="7" fillId="2" borderId="102" xfId="0" applyFont="1" applyFill="1" applyBorder="1" applyAlignment="1" applyProtection="1">
      <alignment horizontal="center" vertical="center"/>
    </xf>
    <xf numFmtId="5" fontId="6" fillId="2" borderId="28" xfId="0" applyNumberFormat="1" applyFont="1" applyFill="1" applyBorder="1" applyAlignment="1" applyProtection="1">
      <alignment vertical="center"/>
    </xf>
    <xf numFmtId="5" fontId="6" fillId="2" borderId="85" xfId="0" applyNumberFormat="1" applyFont="1" applyFill="1" applyBorder="1" applyAlignment="1" applyProtection="1">
      <alignment vertical="center"/>
    </xf>
    <xf numFmtId="5" fontId="6" fillId="2" borderId="82" xfId="0" applyNumberFormat="1" applyFont="1" applyFill="1" applyBorder="1" applyAlignment="1" applyProtection="1">
      <alignment vertical="center"/>
    </xf>
    <xf numFmtId="5" fontId="6" fillId="2" borderId="83" xfId="0" applyNumberFormat="1" applyFont="1" applyFill="1" applyBorder="1" applyAlignment="1" applyProtection="1">
      <alignment vertical="center"/>
    </xf>
    <xf numFmtId="0" fontId="9" fillId="2" borderId="27" xfId="0" applyFont="1" applyFill="1" applyBorder="1" applyAlignment="1" applyProtection="1">
      <alignment vertical="center"/>
      <protection locked="0"/>
    </xf>
    <xf numFmtId="0" fontId="9" fillId="2" borderId="84" xfId="0" applyFont="1" applyFill="1" applyBorder="1" applyAlignment="1" applyProtection="1">
      <alignment vertical="center"/>
      <protection locked="0"/>
    </xf>
    <xf numFmtId="5" fontId="6" fillId="2" borderId="27" xfId="0" applyNumberFormat="1" applyFont="1" applyFill="1" applyBorder="1" applyAlignment="1" applyProtection="1">
      <alignment vertical="center"/>
    </xf>
    <xf numFmtId="5" fontId="6" fillId="2" borderId="84" xfId="0" applyNumberFormat="1" applyFont="1" applyFill="1" applyBorder="1" applyAlignment="1" applyProtection="1">
      <alignment vertical="center"/>
    </xf>
    <xf numFmtId="10" fontId="6" fillId="2" borderId="27" xfId="0" applyNumberFormat="1" applyFont="1" applyFill="1" applyBorder="1" applyAlignment="1" applyProtection="1">
      <alignment vertical="center"/>
    </xf>
    <xf numFmtId="10" fontId="6" fillId="2" borderId="84" xfId="0" applyNumberFormat="1" applyFont="1" applyFill="1" applyBorder="1" applyAlignment="1" applyProtection="1">
      <alignment vertical="center"/>
    </xf>
    <xf numFmtId="0" fontId="9" fillId="2" borderId="77" xfId="0" applyFont="1" applyFill="1" applyBorder="1" applyAlignment="1" applyProtection="1">
      <alignment vertical="center"/>
      <protection locked="0"/>
    </xf>
    <xf numFmtId="5" fontId="6" fillId="2" borderId="77" xfId="0" applyNumberFormat="1" applyFont="1" applyFill="1" applyBorder="1" applyAlignment="1" applyProtection="1">
      <alignment vertical="center"/>
    </xf>
    <xf numFmtId="5" fontId="9" fillId="2" borderId="28" xfId="0" applyNumberFormat="1" applyFont="1" applyFill="1" applyBorder="1" applyAlignment="1" applyProtection="1">
      <alignment vertical="center"/>
      <protection locked="0"/>
    </xf>
    <xf numFmtId="5" fontId="9" fillId="2" borderId="85" xfId="0" applyNumberFormat="1" applyFont="1" applyFill="1" applyBorder="1" applyAlignment="1" applyProtection="1">
      <alignment vertical="center"/>
      <protection locked="0"/>
    </xf>
    <xf numFmtId="5" fontId="5" fillId="2" borderId="36" xfId="0" applyNumberFormat="1" applyFont="1" applyFill="1" applyBorder="1" applyAlignment="1" applyProtection="1">
      <alignment horizontal="left" vertical="center"/>
    </xf>
    <xf numFmtId="5" fontId="5" fillId="2" borderId="126" xfId="0" applyNumberFormat="1" applyFont="1" applyFill="1" applyBorder="1" applyAlignment="1" applyProtection="1">
      <alignment horizontal="left" vertical="center"/>
    </xf>
    <xf numFmtId="0" fontId="5" fillId="2" borderId="123" xfId="0" applyFont="1" applyFill="1" applyBorder="1" applyAlignment="1" applyProtection="1">
      <alignment horizontal="right" vertical="center"/>
    </xf>
    <xf numFmtId="0" fontId="5" fillId="2" borderId="36" xfId="0" applyFont="1" applyFill="1" applyBorder="1" applyAlignment="1" applyProtection="1">
      <alignment horizontal="right" vertical="center"/>
    </xf>
    <xf numFmtId="0" fontId="5" fillId="2" borderId="124" xfId="0" applyFont="1" applyFill="1" applyBorder="1" applyAlignment="1" applyProtection="1">
      <alignment horizontal="right" vertical="center" wrapText="1"/>
    </xf>
    <xf numFmtId="0" fontId="5" fillId="2" borderId="123" xfId="0" applyFont="1" applyFill="1" applyBorder="1" applyAlignment="1" applyProtection="1">
      <alignment horizontal="right" vertical="center" wrapText="1"/>
    </xf>
    <xf numFmtId="0" fontId="5" fillId="2" borderId="51" xfId="0" applyFont="1" applyFill="1" applyBorder="1" applyAlignment="1" applyProtection="1">
      <alignment horizontal="right" vertical="center" wrapText="1"/>
    </xf>
    <xf numFmtId="0" fontId="5" fillId="2" borderId="36" xfId="0" applyFont="1" applyFill="1" applyBorder="1" applyAlignment="1" applyProtection="1">
      <alignment horizontal="right" vertical="center" wrapText="1"/>
    </xf>
    <xf numFmtId="0" fontId="5" fillId="2" borderId="124" xfId="0" applyFont="1" applyFill="1" applyBorder="1" applyAlignment="1" applyProtection="1">
      <alignment horizontal="right" vertical="center"/>
    </xf>
    <xf numFmtId="0" fontId="5" fillId="2" borderId="51" xfId="0" applyFont="1" applyFill="1" applyBorder="1" applyAlignment="1" applyProtection="1">
      <alignment horizontal="right" vertical="center"/>
    </xf>
    <xf numFmtId="5" fontId="5" fillId="2" borderId="101" xfId="0" applyNumberFormat="1" applyFont="1" applyFill="1" applyBorder="1" applyAlignment="1" applyProtection="1">
      <alignment horizontal="left" vertical="center"/>
    </xf>
    <xf numFmtId="5" fontId="5" fillId="2" borderId="47" xfId="0" applyNumberFormat="1" applyFont="1" applyFill="1" applyBorder="1" applyAlignment="1" applyProtection="1">
      <alignment horizontal="left" vertical="center"/>
    </xf>
    <xf numFmtId="0" fontId="7" fillId="2" borderId="76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6" fillId="2" borderId="122" xfId="0" applyFont="1" applyFill="1" applyBorder="1" applyAlignment="1" applyProtection="1">
      <alignment horizontal="left" vertical="center"/>
    </xf>
    <xf numFmtId="0" fontId="6" fillId="2" borderId="117" xfId="0" applyFont="1" applyFill="1" applyBorder="1" applyAlignment="1" applyProtection="1">
      <alignment horizontal="left" vertical="center"/>
    </xf>
    <xf numFmtId="0" fontId="6" fillId="2" borderId="115" xfId="0" applyFont="1" applyFill="1" applyBorder="1" applyAlignment="1" applyProtection="1">
      <alignment horizontal="left" vertical="center"/>
    </xf>
    <xf numFmtId="0" fontId="7" fillId="2" borderId="4" xfId="0" applyFont="1" applyFill="1" applyBorder="1" applyAlignment="1" applyProtection="1">
      <alignment horizontal="center" vertical="center"/>
    </xf>
    <xf numFmtId="0" fontId="7" fillId="2" borderId="75" xfId="0" applyFont="1" applyFill="1" applyBorder="1" applyAlignment="1" applyProtection="1">
      <alignment horizontal="right" vertical="center"/>
    </xf>
    <xf numFmtId="0" fontId="7" fillId="2" borderId="33" xfId="0" applyFont="1" applyFill="1" applyBorder="1" applyAlignment="1" applyProtection="1">
      <alignment horizontal="right" vertical="center"/>
    </xf>
    <xf numFmtId="0" fontId="7" fillId="2" borderId="34" xfId="0" applyFont="1" applyFill="1" applyBorder="1" applyAlignment="1" applyProtection="1">
      <alignment horizontal="right" vertical="center"/>
    </xf>
    <xf numFmtId="7" fontId="9" fillId="2" borderId="107" xfId="0" applyNumberFormat="1" applyFont="1" applyFill="1" applyBorder="1" applyAlignment="1" applyProtection="1">
      <alignment horizontal="center" vertical="center"/>
      <protection locked="0"/>
    </xf>
    <xf numFmtId="0" fontId="9" fillId="2" borderId="107" xfId="0" applyFont="1" applyFill="1" applyBorder="1" applyAlignment="1" applyProtection="1">
      <alignment horizontal="center" vertical="center"/>
      <protection locked="0"/>
    </xf>
    <xf numFmtId="7" fontId="9" fillId="2" borderId="111" xfId="0" applyNumberFormat="1" applyFont="1" applyFill="1" applyBorder="1" applyAlignment="1" applyProtection="1">
      <alignment horizontal="center" vertical="center"/>
      <protection locked="0"/>
    </xf>
    <xf numFmtId="0" fontId="9" fillId="2" borderId="111" xfId="0" applyFont="1" applyFill="1" applyBorder="1" applyAlignment="1" applyProtection="1">
      <alignment horizontal="center" vertical="center"/>
      <protection locked="0"/>
    </xf>
    <xf numFmtId="0" fontId="0" fillId="2" borderId="47" xfId="0" applyFont="1" applyFill="1" applyBorder="1" applyAlignment="1">
      <alignment horizontal="left" vertical="center"/>
    </xf>
    <xf numFmtId="0" fontId="6" fillId="2" borderId="128" xfId="0" applyFont="1" applyFill="1" applyBorder="1" applyAlignment="1" applyProtection="1">
      <alignment horizontal="left" vertical="center"/>
    </xf>
    <xf numFmtId="0" fontId="6" fillId="2" borderId="29" xfId="0" applyFont="1" applyFill="1" applyBorder="1" applyAlignment="1" applyProtection="1">
      <alignment horizontal="left" vertical="center"/>
    </xf>
    <xf numFmtId="0" fontId="6" fillId="2" borderId="78" xfId="0" applyFont="1" applyFill="1" applyBorder="1" applyAlignment="1" applyProtection="1">
      <alignment horizontal="left" vertical="center"/>
    </xf>
  </cellXfs>
  <cellStyles count="5">
    <cellStyle name="Curren - Style1" xfId="1" xr:uid="{00000000-0005-0000-0000-000000000000}"/>
    <cellStyle name="Header1" xfId="2" xr:uid="{00000000-0005-0000-0000-000001000000}"/>
    <cellStyle name="Header2" xfId="3" xr:uid="{00000000-0005-0000-0000-000002000000}"/>
    <cellStyle name="Normal" xfId="0" builtinId="0"/>
    <cellStyle name="Percent" xfId="4" builtinId="5"/>
  </cellStyles>
  <dxfs count="1">
    <dxf>
      <fill>
        <patternFill patternType="solid">
          <bgColor theme="0" tint="-0.14996795556505021"/>
        </patternFill>
      </fill>
    </dxf>
  </dxfs>
  <tableStyles count="0" defaultTableStyle="TableStyleMedium9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/>
  <dimension ref="A1"/>
  <sheetViews>
    <sheetView showGridLines="0" showRowColHeaders="0" showZeros="0" showOutlineSymbols="0" topLeftCell="B28770" zoomScaleNormal="99" zoomScaleSheetLayoutView="70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Sheet1"/>
  <dimension ref="A1:U87"/>
  <sheetViews>
    <sheetView showGridLines="0" showZeros="0" tabSelected="1" zoomScaleNormal="100" zoomScaleSheetLayoutView="100" workbookViewId="0">
      <selection activeCell="O21" sqref="O21"/>
    </sheetView>
  </sheetViews>
  <sheetFormatPr defaultColWidth="11.7109375" defaultRowHeight="12.75" x14ac:dyDescent="0.2"/>
  <cols>
    <col min="1" max="1" width="6.85546875" style="1" customWidth="1"/>
    <col min="2" max="2" width="6.7109375" style="1" customWidth="1"/>
    <col min="3" max="3" width="4.7109375" style="1" customWidth="1"/>
    <col min="4" max="12" width="7.7109375" style="1" customWidth="1"/>
    <col min="13" max="13" width="9.85546875" style="1" customWidth="1"/>
    <col min="14" max="14" width="17.7109375" style="1" customWidth="1"/>
    <col min="15" max="15" width="11.7109375" style="1"/>
    <col min="16" max="16" width="6.7109375" style="1" customWidth="1"/>
    <col min="17" max="17" width="7.7109375" style="1" customWidth="1"/>
    <col min="18" max="18" width="9.7109375" style="1" customWidth="1"/>
    <col min="19" max="19" width="2.7109375" style="1" customWidth="1"/>
    <col min="20" max="20" width="7.7109375" style="1" customWidth="1"/>
    <col min="21" max="201" width="11.7109375" style="1"/>
    <col min="202" max="202" width="1.7109375" style="1" customWidth="1"/>
    <col min="203" max="16384" width="11.7109375" style="1"/>
  </cols>
  <sheetData>
    <row r="1" spans="1:21" ht="16.5" thickBot="1" x14ac:dyDescent="0.25">
      <c r="A1" s="131" t="s">
        <v>53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3"/>
      <c r="U1" s="2"/>
    </row>
    <row r="2" spans="1:21" ht="12" customHeight="1" thickBot="1" x14ac:dyDescent="0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U2" s="2"/>
    </row>
    <row r="3" spans="1:21" ht="12" customHeight="1" x14ac:dyDescent="0.2">
      <c r="A3" s="5" t="s">
        <v>65</v>
      </c>
      <c r="B3" s="155"/>
      <c r="C3" s="155"/>
      <c r="D3" s="155"/>
      <c r="E3" s="155"/>
      <c r="F3" s="155"/>
      <c r="G3" s="155"/>
      <c r="H3" s="155"/>
      <c r="I3" s="155"/>
      <c r="J3" s="198" t="s">
        <v>66</v>
      </c>
      <c r="K3" s="198"/>
      <c r="L3" s="153"/>
      <c r="M3" s="154"/>
      <c r="N3" s="6"/>
      <c r="U3" s="2"/>
    </row>
    <row r="4" spans="1:21" ht="12" customHeight="1" x14ac:dyDescent="0.2">
      <c r="A4" s="7" t="s">
        <v>64</v>
      </c>
      <c r="B4" s="156"/>
      <c r="C4" s="156"/>
      <c r="D4" s="156"/>
      <c r="E4" s="156"/>
      <c r="F4" s="156"/>
      <c r="G4" s="156"/>
      <c r="H4" s="156"/>
      <c r="I4" s="156"/>
      <c r="J4" s="199" t="s">
        <v>67</v>
      </c>
      <c r="K4" s="199"/>
      <c r="L4" s="199"/>
      <c r="M4" s="8" t="s">
        <v>12</v>
      </c>
      <c r="U4" s="2"/>
    </row>
    <row r="5" spans="1:21" ht="12" customHeight="1" x14ac:dyDescent="0.2">
      <c r="A5" s="134" t="s">
        <v>84</v>
      </c>
      <c r="B5" s="135"/>
      <c r="C5" s="135"/>
      <c r="D5" s="135"/>
      <c r="E5" s="135"/>
      <c r="F5" s="135"/>
      <c r="G5" s="135"/>
      <c r="H5" s="135"/>
      <c r="I5" s="135"/>
      <c r="J5" s="136"/>
      <c r="K5" s="143" t="s">
        <v>2</v>
      </c>
      <c r="L5" s="135"/>
      <c r="M5" s="144"/>
      <c r="U5" s="2"/>
    </row>
    <row r="6" spans="1:21" ht="12" customHeight="1" x14ac:dyDescent="0.2">
      <c r="A6" s="134" t="s">
        <v>14</v>
      </c>
      <c r="B6" s="135"/>
      <c r="C6" s="135"/>
      <c r="D6" s="135"/>
      <c r="E6" s="136"/>
      <c r="F6" s="143" t="s">
        <v>85</v>
      </c>
      <c r="G6" s="135"/>
      <c r="H6" s="135"/>
      <c r="I6" s="135"/>
      <c r="J6" s="136"/>
      <c r="K6" s="200" t="s">
        <v>70</v>
      </c>
      <c r="L6" s="152"/>
      <c r="M6" s="9"/>
      <c r="R6" s="2"/>
      <c r="U6" s="2"/>
    </row>
    <row r="7" spans="1:21" ht="12" customHeight="1" x14ac:dyDescent="0.2">
      <c r="A7" s="151" t="s">
        <v>93</v>
      </c>
      <c r="B7" s="152"/>
      <c r="C7" s="152"/>
      <c r="D7" s="170">
        <v>2000000</v>
      </c>
      <c r="E7" s="171"/>
      <c r="F7" s="151" t="s">
        <v>93</v>
      </c>
      <c r="G7" s="152"/>
      <c r="H7" s="152"/>
      <c r="I7" s="158">
        <f>D7</f>
        <v>2000000</v>
      </c>
      <c r="J7" s="159"/>
      <c r="K7" s="130" t="s">
        <v>20</v>
      </c>
      <c r="L7" s="117"/>
      <c r="M7" s="10"/>
      <c r="R7" s="2"/>
      <c r="U7" s="2"/>
    </row>
    <row r="8" spans="1:21" ht="12" customHeight="1" x14ac:dyDescent="0.2">
      <c r="A8" s="116" t="s">
        <v>15</v>
      </c>
      <c r="B8" s="117"/>
      <c r="C8" s="117"/>
      <c r="D8" s="117"/>
      <c r="E8" s="11">
        <v>0.08</v>
      </c>
      <c r="F8" s="130" t="s">
        <v>18</v>
      </c>
      <c r="G8" s="117"/>
      <c r="H8" s="117"/>
      <c r="I8" s="117"/>
      <c r="J8" s="11">
        <v>0.2</v>
      </c>
      <c r="K8" s="130" t="s">
        <v>19</v>
      </c>
      <c r="L8" s="117"/>
      <c r="M8" s="10"/>
      <c r="R8" s="2"/>
      <c r="U8" s="2"/>
    </row>
    <row r="9" spans="1:21" ht="12" customHeight="1" x14ac:dyDescent="0.2">
      <c r="A9" s="116" t="s">
        <v>72</v>
      </c>
      <c r="B9" s="117"/>
      <c r="C9" s="117"/>
      <c r="D9" s="164">
        <f>D7*E8</f>
        <v>160000</v>
      </c>
      <c r="E9" s="165"/>
      <c r="F9" s="130" t="s">
        <v>17</v>
      </c>
      <c r="G9" s="117"/>
      <c r="H9" s="117"/>
      <c r="I9" s="117"/>
      <c r="J9" s="12">
        <v>0.04</v>
      </c>
      <c r="K9" s="130" t="s">
        <v>21</v>
      </c>
      <c r="L9" s="117"/>
      <c r="M9" s="10"/>
      <c r="R9" s="2"/>
    </row>
    <row r="10" spans="1:21" ht="12" customHeight="1" x14ac:dyDescent="0.2">
      <c r="A10" s="116" t="s">
        <v>25</v>
      </c>
      <c r="B10" s="117"/>
      <c r="C10" s="117"/>
      <c r="D10" s="117"/>
      <c r="E10" s="11">
        <v>0.1</v>
      </c>
      <c r="F10" s="116" t="s">
        <v>16</v>
      </c>
      <c r="G10" s="117"/>
      <c r="H10" s="117"/>
      <c r="I10" s="166">
        <f>J8*J9</f>
        <v>8.0000000000000002E-3</v>
      </c>
      <c r="J10" s="167"/>
      <c r="K10" s="130" t="s">
        <v>22</v>
      </c>
      <c r="L10" s="117"/>
      <c r="M10" s="10"/>
      <c r="R10" s="2"/>
      <c r="U10" s="2"/>
    </row>
    <row r="11" spans="1:21" ht="12" customHeight="1" x14ac:dyDescent="0.2">
      <c r="A11" s="116" t="s">
        <v>73</v>
      </c>
      <c r="B11" s="117"/>
      <c r="C11" s="117"/>
      <c r="D11" s="164">
        <f>D9*E10</f>
        <v>16000</v>
      </c>
      <c r="E11" s="169"/>
      <c r="F11" s="116" t="s">
        <v>73</v>
      </c>
      <c r="G11" s="117"/>
      <c r="H11" s="117"/>
      <c r="I11" s="164">
        <f>I7*I10</f>
        <v>16000</v>
      </c>
      <c r="J11" s="165"/>
      <c r="K11" s="130" t="s">
        <v>23</v>
      </c>
      <c r="L11" s="117"/>
      <c r="M11" s="10"/>
      <c r="R11" s="2"/>
      <c r="U11" s="2"/>
    </row>
    <row r="12" spans="1:21" ht="12" customHeight="1" x14ac:dyDescent="0.2">
      <c r="A12" s="116" t="s">
        <v>74</v>
      </c>
      <c r="B12" s="117"/>
      <c r="C12" s="117"/>
      <c r="D12" s="162"/>
      <c r="E12" s="168"/>
      <c r="F12" s="116" t="s">
        <v>74</v>
      </c>
      <c r="G12" s="117"/>
      <c r="H12" s="117"/>
      <c r="I12" s="162"/>
      <c r="J12" s="163"/>
      <c r="K12" s="130" t="s">
        <v>24</v>
      </c>
      <c r="L12" s="117"/>
      <c r="M12" s="10"/>
      <c r="R12" s="2"/>
      <c r="U12" s="2"/>
    </row>
    <row r="13" spans="1:21" ht="12" customHeight="1" x14ac:dyDescent="0.2">
      <c r="A13" s="149" t="s">
        <v>97</v>
      </c>
      <c r="B13" s="150"/>
      <c r="C13" s="150"/>
      <c r="D13" s="160">
        <f>M77</f>
        <v>0</v>
      </c>
      <c r="E13" s="161"/>
      <c r="F13" s="149" t="s">
        <v>75</v>
      </c>
      <c r="G13" s="150"/>
      <c r="H13" s="150"/>
      <c r="I13" s="160">
        <f>M77</f>
        <v>0</v>
      </c>
      <c r="J13" s="161"/>
      <c r="K13" s="130" t="s">
        <v>71</v>
      </c>
      <c r="L13" s="117"/>
      <c r="M13" s="10"/>
      <c r="R13" s="2"/>
      <c r="U13" s="2"/>
    </row>
    <row r="14" spans="1:21" ht="12" customHeight="1" thickBot="1" x14ac:dyDescent="0.25">
      <c r="A14" s="147" t="s">
        <v>98</v>
      </c>
      <c r="B14" s="148"/>
      <c r="C14" s="148"/>
      <c r="D14" s="145">
        <f>SUM(D11:D13)</f>
        <v>16000</v>
      </c>
      <c r="E14" s="146"/>
      <c r="F14" s="147" t="s">
        <v>98</v>
      </c>
      <c r="G14" s="148"/>
      <c r="H14" s="148"/>
      <c r="I14" s="145">
        <f>SUM(I11:I13)</f>
        <v>16000</v>
      </c>
      <c r="J14" s="146"/>
      <c r="K14" s="110"/>
      <c r="L14" s="111"/>
      <c r="M14" s="13"/>
      <c r="U14" s="2"/>
    </row>
    <row r="15" spans="1:21" ht="12" customHeight="1" x14ac:dyDescent="0.2">
      <c r="A15" s="88" t="s">
        <v>3</v>
      </c>
      <c r="B15" s="89"/>
      <c r="C15" s="89"/>
      <c r="D15" s="89"/>
      <c r="E15" s="89"/>
      <c r="F15" s="88" t="s">
        <v>10</v>
      </c>
      <c r="G15" s="89"/>
      <c r="H15" s="89"/>
      <c r="I15" s="89"/>
      <c r="J15" s="90"/>
      <c r="K15" s="108" t="s">
        <v>35</v>
      </c>
      <c r="L15" s="109"/>
      <c r="M15" s="14">
        <v>10000</v>
      </c>
      <c r="U15" s="2"/>
    </row>
    <row r="16" spans="1:21" ht="12" customHeight="1" x14ac:dyDescent="0.2">
      <c r="A16" s="121" t="s">
        <v>26</v>
      </c>
      <c r="B16" s="122"/>
      <c r="C16" s="122"/>
      <c r="D16" s="122"/>
      <c r="E16" s="15">
        <v>40</v>
      </c>
      <c r="F16" s="139" t="s">
        <v>87</v>
      </c>
      <c r="G16" s="140"/>
      <c r="H16" s="140"/>
      <c r="I16" s="140"/>
      <c r="J16" s="16" t="e">
        <f>#REF!</f>
        <v>#REF!</v>
      </c>
      <c r="K16" s="17" t="s">
        <v>36</v>
      </c>
      <c r="L16" s="18">
        <v>15</v>
      </c>
      <c r="M16" s="19">
        <f>$M$15*L16</f>
        <v>150000</v>
      </c>
      <c r="N16" s="6"/>
      <c r="U16" s="2"/>
    </row>
    <row r="17" spans="1:21" ht="12" customHeight="1" x14ac:dyDescent="0.2">
      <c r="A17" s="123" t="s">
        <v>27</v>
      </c>
      <c r="B17" s="124"/>
      <c r="C17" s="124"/>
      <c r="D17" s="124"/>
      <c r="E17" s="20">
        <v>30</v>
      </c>
      <c r="F17" s="21" t="s">
        <v>86</v>
      </c>
      <c r="G17" s="6"/>
      <c r="H17" s="6"/>
      <c r="I17" s="6"/>
      <c r="J17" s="22" t="e">
        <f>#REF!+#REF!+#REF!</f>
        <v>#REF!</v>
      </c>
      <c r="K17" s="23" t="s">
        <v>37</v>
      </c>
      <c r="L17" s="24">
        <v>15</v>
      </c>
      <c r="M17" s="25">
        <f>$M$15*L17</f>
        <v>150000</v>
      </c>
      <c r="N17" s="6"/>
      <c r="U17" s="2"/>
    </row>
    <row r="18" spans="1:21" ht="12" customHeight="1" x14ac:dyDescent="0.2">
      <c r="A18" s="123" t="s">
        <v>83</v>
      </c>
      <c r="B18" s="124"/>
      <c r="C18" s="124"/>
      <c r="D18" s="124"/>
      <c r="E18" s="26">
        <f>(E16+E17)/2</f>
        <v>35</v>
      </c>
      <c r="F18" s="96" t="s">
        <v>99</v>
      </c>
      <c r="G18" s="97"/>
      <c r="H18" s="97"/>
      <c r="I18" s="97"/>
      <c r="J18" s="27" t="e">
        <f>#REF!+#REF!+#REF!+#REF!+#REF!</f>
        <v>#REF!</v>
      </c>
      <c r="K18" s="28" t="s">
        <v>38</v>
      </c>
      <c r="L18" s="29">
        <v>10</v>
      </c>
      <c r="M18" s="30">
        <f>$M$15*L18</f>
        <v>100000</v>
      </c>
      <c r="N18" s="6"/>
      <c r="U18" s="2"/>
    </row>
    <row r="19" spans="1:21" ht="12" customHeight="1" x14ac:dyDescent="0.2">
      <c r="A19" s="116" t="s">
        <v>28</v>
      </c>
      <c r="B19" s="117"/>
      <c r="C19" s="117"/>
      <c r="D19" s="117"/>
      <c r="E19" s="31">
        <v>2.5</v>
      </c>
      <c r="F19" s="96" t="s">
        <v>32</v>
      </c>
      <c r="G19" s="97"/>
      <c r="H19" s="97"/>
      <c r="I19" s="97"/>
      <c r="J19" s="27" t="e">
        <f>SUM(J16:J18)</f>
        <v>#REF!</v>
      </c>
      <c r="K19" s="32" t="s">
        <v>0</v>
      </c>
      <c r="L19" s="33">
        <f>SUM(L16:L18)</f>
        <v>40</v>
      </c>
      <c r="M19" s="34">
        <f>SUM(M16:M18)</f>
        <v>400000</v>
      </c>
      <c r="N19" s="6"/>
      <c r="U19" s="2"/>
    </row>
    <row r="20" spans="1:21" ht="12" customHeight="1" x14ac:dyDescent="0.2">
      <c r="A20" s="116" t="s">
        <v>29</v>
      </c>
      <c r="B20" s="117"/>
      <c r="C20" s="117"/>
      <c r="D20" s="117"/>
      <c r="E20" s="35">
        <f>IF(M4="LS",2.75,E19)</f>
        <v>2.75</v>
      </c>
      <c r="F20" s="96" t="s">
        <v>33</v>
      </c>
      <c r="G20" s="97"/>
      <c r="H20" s="97"/>
      <c r="I20" s="97"/>
      <c r="J20" s="36" t="e">
        <f>(J16+J17)/J19</f>
        <v>#REF!</v>
      </c>
      <c r="K20" s="37" t="s">
        <v>39</v>
      </c>
      <c r="L20" s="38">
        <f>J9</f>
        <v>0.04</v>
      </c>
      <c r="M20" s="39">
        <f>L20*M19</f>
        <v>16000</v>
      </c>
      <c r="N20" s="6"/>
      <c r="U20" s="2"/>
    </row>
    <row r="21" spans="1:21" ht="12" customHeight="1" thickBot="1" x14ac:dyDescent="0.25">
      <c r="A21" s="118" t="s">
        <v>30</v>
      </c>
      <c r="B21" s="119"/>
      <c r="C21" s="119"/>
      <c r="D21" s="40" t="s">
        <v>31</v>
      </c>
      <c r="E21" s="41">
        <v>0.15</v>
      </c>
      <c r="F21" s="118" t="s">
        <v>34</v>
      </c>
      <c r="G21" s="119"/>
      <c r="H21" s="119"/>
      <c r="I21" s="119"/>
      <c r="J21" s="42" t="e">
        <f>J18/J19</f>
        <v>#REF!</v>
      </c>
      <c r="K21" s="94" t="s">
        <v>52</v>
      </c>
      <c r="L21" s="94"/>
      <c r="M21" s="43">
        <f>D7/M15</f>
        <v>200</v>
      </c>
      <c r="U21" s="2"/>
    </row>
    <row r="22" spans="1:21" ht="12" customHeight="1" x14ac:dyDescent="0.2">
      <c r="A22" s="100" t="s">
        <v>63</v>
      </c>
      <c r="B22" s="101"/>
      <c r="C22" s="157"/>
      <c r="D22" s="44" t="s">
        <v>54</v>
      </c>
      <c r="E22" s="45" t="s">
        <v>55</v>
      </c>
      <c r="F22" s="45" t="s">
        <v>56</v>
      </c>
      <c r="G22" s="45" t="s">
        <v>57</v>
      </c>
      <c r="H22" s="45" t="s">
        <v>58</v>
      </c>
      <c r="I22" s="45" t="s">
        <v>59</v>
      </c>
      <c r="J22" s="45" t="s">
        <v>60</v>
      </c>
      <c r="K22" s="45" t="s">
        <v>61</v>
      </c>
      <c r="L22" s="46" t="s">
        <v>62</v>
      </c>
      <c r="M22" s="47" t="s">
        <v>69</v>
      </c>
      <c r="U22" s="2"/>
    </row>
    <row r="23" spans="1:21" ht="12" customHeight="1" x14ac:dyDescent="0.2">
      <c r="A23" s="134" t="s">
        <v>5</v>
      </c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2"/>
      <c r="U23" s="2"/>
    </row>
    <row r="24" spans="1:21" ht="12" customHeight="1" x14ac:dyDescent="0.2">
      <c r="A24" s="103" t="s">
        <v>13</v>
      </c>
      <c r="B24" s="104"/>
      <c r="C24" s="104"/>
      <c r="D24" s="48"/>
      <c r="E24" s="49"/>
      <c r="F24" s="49"/>
      <c r="G24" s="49"/>
      <c r="H24" s="49"/>
      <c r="I24" s="49"/>
      <c r="J24" s="49"/>
      <c r="K24" s="49"/>
      <c r="L24" s="50"/>
      <c r="M24" s="51">
        <f>SUM(D24:L24)</f>
        <v>0</v>
      </c>
      <c r="U24" s="2"/>
    </row>
    <row r="25" spans="1:21" ht="12" customHeight="1" x14ac:dyDescent="0.2">
      <c r="A25" s="98" t="s">
        <v>79</v>
      </c>
      <c r="B25" s="99"/>
      <c r="C25" s="99"/>
      <c r="D25" s="52">
        <f>D24*E16</f>
        <v>0</v>
      </c>
      <c r="E25" s="53">
        <f>E24*E16</f>
        <v>0</v>
      </c>
      <c r="F25" s="53">
        <f>F24*E17</f>
        <v>0</v>
      </c>
      <c r="G25" s="53">
        <f>G24*E16</f>
        <v>0</v>
      </c>
      <c r="H25" s="53">
        <f>H24*E17</f>
        <v>0</v>
      </c>
      <c r="I25" s="53">
        <f>I24*E16</f>
        <v>0</v>
      </c>
      <c r="J25" s="53">
        <f>J24*E17</f>
        <v>0</v>
      </c>
      <c r="K25" s="53">
        <f>K24*E17</f>
        <v>0</v>
      </c>
      <c r="L25" s="54">
        <f>L24*E17</f>
        <v>0</v>
      </c>
      <c r="M25" s="55">
        <f>SUM(D25:L25)</f>
        <v>0</v>
      </c>
      <c r="U25" s="2"/>
    </row>
    <row r="26" spans="1:21" ht="12" customHeight="1" x14ac:dyDescent="0.2">
      <c r="A26" s="98" t="s">
        <v>80</v>
      </c>
      <c r="B26" s="99"/>
      <c r="C26" s="99"/>
      <c r="D26" s="52">
        <f>D25*E20</f>
        <v>0</v>
      </c>
      <c r="E26" s="53">
        <f>E25*E20</f>
        <v>0</v>
      </c>
      <c r="F26" s="53">
        <f>F25*E20</f>
        <v>0</v>
      </c>
      <c r="G26" s="53">
        <f>G25*E20</f>
        <v>0</v>
      </c>
      <c r="H26" s="53">
        <f>H25*E20</f>
        <v>0</v>
      </c>
      <c r="I26" s="53">
        <f>I25*E20</f>
        <v>0</v>
      </c>
      <c r="J26" s="53">
        <f>J25*E20</f>
        <v>0</v>
      </c>
      <c r="K26" s="53">
        <f>K25*E20</f>
        <v>0</v>
      </c>
      <c r="L26" s="54">
        <f>L25*E20</f>
        <v>0</v>
      </c>
      <c r="M26" s="55">
        <f>SUM(D26:L26)</f>
        <v>0</v>
      </c>
      <c r="U26" s="2"/>
    </row>
    <row r="27" spans="1:21" ht="12" customHeight="1" x14ac:dyDescent="0.2">
      <c r="A27" s="96" t="s">
        <v>81</v>
      </c>
      <c r="B27" s="97"/>
      <c r="C27" s="56">
        <f>E21/(1-E21)</f>
        <v>0.17647058823529413</v>
      </c>
      <c r="D27" s="52">
        <f>D26*C27</f>
        <v>0</v>
      </c>
      <c r="E27" s="53">
        <f>E26*C27</f>
        <v>0</v>
      </c>
      <c r="F27" s="53">
        <f>F26*C27</f>
        <v>0</v>
      </c>
      <c r="G27" s="53">
        <f>G26*C27</f>
        <v>0</v>
      </c>
      <c r="H27" s="53">
        <f>H26*C27</f>
        <v>0</v>
      </c>
      <c r="I27" s="53">
        <f>I26*C27</f>
        <v>0</v>
      </c>
      <c r="J27" s="53">
        <f>J26*C27</f>
        <v>0</v>
      </c>
      <c r="K27" s="53">
        <f>K26*C27</f>
        <v>0</v>
      </c>
      <c r="L27" s="54">
        <f>L26*C27</f>
        <v>0</v>
      </c>
      <c r="M27" s="55">
        <f>SUM(D27:L27)</f>
        <v>0</v>
      </c>
      <c r="U27" s="2"/>
    </row>
    <row r="28" spans="1:21" ht="12" customHeight="1" x14ac:dyDescent="0.2">
      <c r="A28" s="91" t="s">
        <v>82</v>
      </c>
      <c r="B28" s="92"/>
      <c r="C28" s="92"/>
      <c r="D28" s="57">
        <f t="shared" ref="D28:L28" si="0">D26+D27</f>
        <v>0</v>
      </c>
      <c r="E28" s="58">
        <f t="shared" si="0"/>
        <v>0</v>
      </c>
      <c r="F28" s="58">
        <f t="shared" si="0"/>
        <v>0</v>
      </c>
      <c r="G28" s="58">
        <f t="shared" si="0"/>
        <v>0</v>
      </c>
      <c r="H28" s="58">
        <f t="shared" si="0"/>
        <v>0</v>
      </c>
      <c r="I28" s="58">
        <f t="shared" si="0"/>
        <v>0</v>
      </c>
      <c r="J28" s="58">
        <f t="shared" si="0"/>
        <v>0</v>
      </c>
      <c r="K28" s="58">
        <f t="shared" si="0"/>
        <v>0</v>
      </c>
      <c r="L28" s="59">
        <f t="shared" si="0"/>
        <v>0</v>
      </c>
      <c r="M28" s="60">
        <f>SUM(D28:L28)</f>
        <v>0</v>
      </c>
      <c r="U28" s="2"/>
    </row>
    <row r="29" spans="1:21" ht="12" customHeight="1" thickBot="1" x14ac:dyDescent="0.25">
      <c r="A29" s="86" t="s">
        <v>88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61" t="e">
        <f>M28/M59</f>
        <v>#DIV/0!</v>
      </c>
      <c r="U29" s="2"/>
    </row>
    <row r="30" spans="1:21" ht="12" customHeight="1" x14ac:dyDescent="0.2">
      <c r="A30" s="100" t="s">
        <v>6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2"/>
      <c r="U30" s="2"/>
    </row>
    <row r="31" spans="1:21" ht="12" customHeight="1" x14ac:dyDescent="0.2">
      <c r="A31" s="103" t="s">
        <v>13</v>
      </c>
      <c r="B31" s="104"/>
      <c r="C31" s="104"/>
      <c r="D31" s="48"/>
      <c r="E31" s="49"/>
      <c r="F31" s="49"/>
      <c r="G31" s="49"/>
      <c r="H31" s="49"/>
      <c r="I31" s="49"/>
      <c r="J31" s="49"/>
      <c r="K31" s="49"/>
      <c r="L31" s="50"/>
      <c r="M31" s="51">
        <f>SUM(D31:L31)</f>
        <v>0</v>
      </c>
      <c r="U31" s="2"/>
    </row>
    <row r="32" spans="1:21" ht="12" customHeight="1" x14ac:dyDescent="0.2">
      <c r="A32" s="98" t="s">
        <v>79</v>
      </c>
      <c r="B32" s="99"/>
      <c r="C32" s="99"/>
      <c r="D32" s="52">
        <f>D31*E16</f>
        <v>0</v>
      </c>
      <c r="E32" s="53">
        <f>E31*E16</f>
        <v>0</v>
      </c>
      <c r="F32" s="53">
        <f>F31*E17</f>
        <v>0</v>
      </c>
      <c r="G32" s="53">
        <f>G31*E16</f>
        <v>0</v>
      </c>
      <c r="H32" s="53">
        <f>H31*E17</f>
        <v>0</v>
      </c>
      <c r="I32" s="53">
        <f>I31*E16</f>
        <v>0</v>
      </c>
      <c r="J32" s="53">
        <f>J31*E17</f>
        <v>0</v>
      </c>
      <c r="K32" s="53">
        <f>K31*E17</f>
        <v>0</v>
      </c>
      <c r="L32" s="54">
        <f>L31*E17</f>
        <v>0</v>
      </c>
      <c r="M32" s="55">
        <f>SUM(D32:L32)</f>
        <v>0</v>
      </c>
      <c r="U32" s="2"/>
    </row>
    <row r="33" spans="1:21" ht="12" customHeight="1" x14ac:dyDescent="0.2">
      <c r="A33" s="98" t="s">
        <v>80</v>
      </c>
      <c r="B33" s="99"/>
      <c r="C33" s="99"/>
      <c r="D33" s="52">
        <f>D32*E20</f>
        <v>0</v>
      </c>
      <c r="E33" s="53">
        <f>E32*E20</f>
        <v>0</v>
      </c>
      <c r="F33" s="53">
        <f>F32*E20</f>
        <v>0</v>
      </c>
      <c r="G33" s="53">
        <f>G32*E20</f>
        <v>0</v>
      </c>
      <c r="H33" s="53">
        <f>H32*E20</f>
        <v>0</v>
      </c>
      <c r="I33" s="53">
        <f>I32*E20</f>
        <v>0</v>
      </c>
      <c r="J33" s="53">
        <f>J32*E20</f>
        <v>0</v>
      </c>
      <c r="K33" s="53">
        <f>K32*E20</f>
        <v>0</v>
      </c>
      <c r="L33" s="54">
        <f>L32*E20</f>
        <v>0</v>
      </c>
      <c r="M33" s="55">
        <f>SUM(D33:L33)</f>
        <v>0</v>
      </c>
      <c r="U33" s="2"/>
    </row>
    <row r="34" spans="1:21" ht="12" customHeight="1" x14ac:dyDescent="0.2">
      <c r="A34" s="96" t="s">
        <v>81</v>
      </c>
      <c r="B34" s="97"/>
      <c r="C34" s="56">
        <f>E21/(1-E21)</f>
        <v>0.17647058823529413</v>
      </c>
      <c r="D34" s="52">
        <f>D33*C34</f>
        <v>0</v>
      </c>
      <c r="E34" s="53">
        <f>E33*C34</f>
        <v>0</v>
      </c>
      <c r="F34" s="53">
        <f>F33*C34</f>
        <v>0</v>
      </c>
      <c r="G34" s="53">
        <f>G33*C34</f>
        <v>0</v>
      </c>
      <c r="H34" s="53">
        <f>H33*C34</f>
        <v>0</v>
      </c>
      <c r="I34" s="53">
        <f>I33*C34</f>
        <v>0</v>
      </c>
      <c r="J34" s="53">
        <f>J33*C34</f>
        <v>0</v>
      </c>
      <c r="K34" s="53">
        <f>K33*C34</f>
        <v>0</v>
      </c>
      <c r="L34" s="54">
        <f>L33*C34</f>
        <v>0</v>
      </c>
      <c r="M34" s="55">
        <f>SUM(D34:L34)</f>
        <v>0</v>
      </c>
      <c r="U34" s="2"/>
    </row>
    <row r="35" spans="1:21" ht="12" customHeight="1" x14ac:dyDescent="0.2">
      <c r="A35" s="91" t="s">
        <v>82</v>
      </c>
      <c r="B35" s="92"/>
      <c r="C35" s="92"/>
      <c r="D35" s="57">
        <f t="shared" ref="D35:L35" si="1">D33+D34</f>
        <v>0</v>
      </c>
      <c r="E35" s="58">
        <f t="shared" si="1"/>
        <v>0</v>
      </c>
      <c r="F35" s="58">
        <f t="shared" si="1"/>
        <v>0</v>
      </c>
      <c r="G35" s="58">
        <f t="shared" si="1"/>
        <v>0</v>
      </c>
      <c r="H35" s="58">
        <f t="shared" si="1"/>
        <v>0</v>
      </c>
      <c r="I35" s="58">
        <f t="shared" si="1"/>
        <v>0</v>
      </c>
      <c r="J35" s="58">
        <f t="shared" si="1"/>
        <v>0</v>
      </c>
      <c r="K35" s="58">
        <f t="shared" si="1"/>
        <v>0</v>
      </c>
      <c r="L35" s="59">
        <f t="shared" si="1"/>
        <v>0</v>
      </c>
      <c r="M35" s="60">
        <f>SUM(D35:L35)</f>
        <v>0</v>
      </c>
      <c r="U35" s="2"/>
    </row>
    <row r="36" spans="1:21" ht="12" customHeight="1" thickBot="1" x14ac:dyDescent="0.25">
      <c r="A36" s="86" t="s">
        <v>89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61" t="e">
        <f>M35/M59</f>
        <v>#DIV/0!</v>
      </c>
      <c r="U36" s="2"/>
    </row>
    <row r="37" spans="1:21" ht="12" customHeight="1" x14ac:dyDescent="0.2">
      <c r="A37" s="88" t="s">
        <v>7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90"/>
      <c r="U37" s="2"/>
    </row>
    <row r="38" spans="1:21" ht="12" customHeight="1" x14ac:dyDescent="0.2">
      <c r="A38" s="103" t="s">
        <v>13</v>
      </c>
      <c r="B38" s="104"/>
      <c r="C38" s="104"/>
      <c r="D38" s="62"/>
      <c r="E38" s="62"/>
      <c r="F38" s="62"/>
      <c r="G38" s="62"/>
      <c r="H38" s="62"/>
      <c r="I38" s="62"/>
      <c r="J38" s="62"/>
      <c r="K38" s="62"/>
      <c r="L38" s="62"/>
      <c r="M38" s="51">
        <f>SUM(D38:L38)</f>
        <v>0</v>
      </c>
      <c r="U38" s="2"/>
    </row>
    <row r="39" spans="1:21" ht="12" customHeight="1" x14ac:dyDescent="0.2">
      <c r="A39" s="98" t="s">
        <v>79</v>
      </c>
      <c r="B39" s="99"/>
      <c r="C39" s="99"/>
      <c r="D39" s="63">
        <f>D38*E16</f>
        <v>0</v>
      </c>
      <c r="E39" s="63">
        <f>E38*E16</f>
        <v>0</v>
      </c>
      <c r="F39" s="63">
        <f>F38*E17</f>
        <v>0</v>
      </c>
      <c r="G39" s="63">
        <f>G38*E16</f>
        <v>0</v>
      </c>
      <c r="H39" s="63">
        <f>H38*E17</f>
        <v>0</v>
      </c>
      <c r="I39" s="63">
        <f>I38*E16</f>
        <v>0</v>
      </c>
      <c r="J39" s="63">
        <f>J38*E17</f>
        <v>0</v>
      </c>
      <c r="K39" s="63">
        <f>K38*E17</f>
        <v>0</v>
      </c>
      <c r="L39" s="63">
        <f>L38*E17</f>
        <v>0</v>
      </c>
      <c r="M39" s="55">
        <f>SUM(D39:L39)</f>
        <v>0</v>
      </c>
      <c r="U39" s="2"/>
    </row>
    <row r="40" spans="1:21" ht="12" customHeight="1" x14ac:dyDescent="0.2">
      <c r="A40" s="98" t="s">
        <v>80</v>
      </c>
      <c r="B40" s="99"/>
      <c r="C40" s="99"/>
      <c r="D40" s="63">
        <f>D39*E20</f>
        <v>0</v>
      </c>
      <c r="E40" s="63">
        <f>E39*E20</f>
        <v>0</v>
      </c>
      <c r="F40" s="63">
        <f>F39*E20</f>
        <v>0</v>
      </c>
      <c r="G40" s="63">
        <f>G39*E20</f>
        <v>0</v>
      </c>
      <c r="H40" s="63">
        <f>H39*E20</f>
        <v>0</v>
      </c>
      <c r="I40" s="63">
        <f>I39*E20</f>
        <v>0</v>
      </c>
      <c r="J40" s="63">
        <f>J39*E20</f>
        <v>0</v>
      </c>
      <c r="K40" s="63">
        <f>K39*E20</f>
        <v>0</v>
      </c>
      <c r="L40" s="63">
        <f>L39*E20</f>
        <v>0</v>
      </c>
      <c r="M40" s="55">
        <f>SUM(D40:L40)</f>
        <v>0</v>
      </c>
      <c r="U40" s="2"/>
    </row>
    <row r="41" spans="1:21" ht="12" customHeight="1" x14ac:dyDescent="0.2">
      <c r="A41" s="96" t="s">
        <v>81</v>
      </c>
      <c r="B41" s="97"/>
      <c r="C41" s="56">
        <f>E21/(1-E21)</f>
        <v>0.17647058823529413</v>
      </c>
      <c r="D41" s="63">
        <f>D40*C41</f>
        <v>0</v>
      </c>
      <c r="E41" s="63">
        <f>E40*C41</f>
        <v>0</v>
      </c>
      <c r="F41" s="63">
        <f>F40*C41</f>
        <v>0</v>
      </c>
      <c r="G41" s="63">
        <f>G40*C41</f>
        <v>0</v>
      </c>
      <c r="H41" s="63">
        <f>H40*C41</f>
        <v>0</v>
      </c>
      <c r="I41" s="63">
        <f>I40*C41</f>
        <v>0</v>
      </c>
      <c r="J41" s="63">
        <f>J40*C41</f>
        <v>0</v>
      </c>
      <c r="K41" s="63">
        <f>K40*C41</f>
        <v>0</v>
      </c>
      <c r="L41" s="63">
        <f>L40*C41</f>
        <v>0</v>
      </c>
      <c r="M41" s="55">
        <f>SUM(D41:L41)</f>
        <v>0</v>
      </c>
      <c r="U41" s="2"/>
    </row>
    <row r="42" spans="1:21" ht="12" customHeight="1" x14ac:dyDescent="0.2">
      <c r="A42" s="91" t="s">
        <v>82</v>
      </c>
      <c r="B42" s="92"/>
      <c r="C42" s="92"/>
      <c r="D42" s="64">
        <f t="shared" ref="D42:L42" si="2">D40+D41</f>
        <v>0</v>
      </c>
      <c r="E42" s="64">
        <f t="shared" si="2"/>
        <v>0</v>
      </c>
      <c r="F42" s="64">
        <f t="shared" si="2"/>
        <v>0</v>
      </c>
      <c r="G42" s="64">
        <f t="shared" si="2"/>
        <v>0</v>
      </c>
      <c r="H42" s="64">
        <f t="shared" si="2"/>
        <v>0</v>
      </c>
      <c r="I42" s="64">
        <f t="shared" si="2"/>
        <v>0</v>
      </c>
      <c r="J42" s="64">
        <f t="shared" si="2"/>
        <v>0</v>
      </c>
      <c r="K42" s="64">
        <f t="shared" si="2"/>
        <v>0</v>
      </c>
      <c r="L42" s="64">
        <f t="shared" si="2"/>
        <v>0</v>
      </c>
      <c r="M42" s="60">
        <f>SUM(D42:L42)</f>
        <v>0</v>
      </c>
      <c r="U42" s="2"/>
    </row>
    <row r="43" spans="1:21" ht="12" customHeight="1" thickBot="1" x14ac:dyDescent="0.25">
      <c r="A43" s="86" t="s">
        <v>90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65" t="e">
        <f>M42/M59</f>
        <v>#DIV/0!</v>
      </c>
      <c r="U43" s="2"/>
    </row>
    <row r="44" spans="1:21" ht="12" customHeight="1" x14ac:dyDescent="0.2">
      <c r="A44" s="112" t="s">
        <v>8</v>
      </c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4"/>
      <c r="U44" s="2"/>
    </row>
    <row r="45" spans="1:21" ht="12" customHeight="1" x14ac:dyDescent="0.2">
      <c r="A45" s="103" t="s">
        <v>13</v>
      </c>
      <c r="B45" s="104"/>
      <c r="C45" s="104"/>
      <c r="D45" s="62"/>
      <c r="E45" s="62"/>
      <c r="F45" s="62"/>
      <c r="G45" s="62"/>
      <c r="H45" s="62"/>
      <c r="I45" s="62"/>
      <c r="J45" s="62"/>
      <c r="K45" s="62"/>
      <c r="L45" s="62"/>
      <c r="M45" s="51">
        <f>SUM(D45:L45)</f>
        <v>0</v>
      </c>
      <c r="U45" s="2"/>
    </row>
    <row r="46" spans="1:21" ht="12" customHeight="1" x14ac:dyDescent="0.2">
      <c r="A46" s="98" t="s">
        <v>79</v>
      </c>
      <c r="B46" s="99"/>
      <c r="C46" s="99"/>
      <c r="D46" s="63">
        <f>D45*E16</f>
        <v>0</v>
      </c>
      <c r="E46" s="63">
        <f>E45*E16</f>
        <v>0</v>
      </c>
      <c r="F46" s="63">
        <f>F45*E17</f>
        <v>0</v>
      </c>
      <c r="G46" s="63">
        <f>G45*E16</f>
        <v>0</v>
      </c>
      <c r="H46" s="63">
        <f>H45*E17</f>
        <v>0</v>
      </c>
      <c r="I46" s="63">
        <f>I45*E16</f>
        <v>0</v>
      </c>
      <c r="J46" s="63">
        <f>J45*E17</f>
        <v>0</v>
      </c>
      <c r="K46" s="63">
        <f>K45*E17</f>
        <v>0</v>
      </c>
      <c r="L46" s="63">
        <f>L45*E17</f>
        <v>0</v>
      </c>
      <c r="M46" s="55">
        <f>SUM(D46:L46)</f>
        <v>0</v>
      </c>
      <c r="U46" s="2"/>
    </row>
    <row r="47" spans="1:21" ht="12" customHeight="1" x14ac:dyDescent="0.2">
      <c r="A47" s="98" t="s">
        <v>80</v>
      </c>
      <c r="B47" s="99"/>
      <c r="C47" s="99"/>
      <c r="D47" s="63">
        <f>D46*E20</f>
        <v>0</v>
      </c>
      <c r="E47" s="63">
        <f>E46*E20</f>
        <v>0</v>
      </c>
      <c r="F47" s="63">
        <f>F46*E20</f>
        <v>0</v>
      </c>
      <c r="G47" s="63">
        <f>G46*E20</f>
        <v>0</v>
      </c>
      <c r="H47" s="63">
        <f>H46*E20</f>
        <v>0</v>
      </c>
      <c r="I47" s="63">
        <f>I46*E20</f>
        <v>0</v>
      </c>
      <c r="J47" s="63">
        <f>J46*E20</f>
        <v>0</v>
      </c>
      <c r="K47" s="63">
        <f>K46*E20</f>
        <v>0</v>
      </c>
      <c r="L47" s="63">
        <f>L46*E20</f>
        <v>0</v>
      </c>
      <c r="M47" s="55">
        <f>SUM(D47:L47)</f>
        <v>0</v>
      </c>
      <c r="U47" s="2"/>
    </row>
    <row r="48" spans="1:21" ht="12" customHeight="1" x14ac:dyDescent="0.2">
      <c r="A48" s="96" t="s">
        <v>81</v>
      </c>
      <c r="B48" s="97"/>
      <c r="C48" s="56">
        <f>E21/(1-E21)</f>
        <v>0.17647058823529413</v>
      </c>
      <c r="D48" s="63">
        <f>D47*C48</f>
        <v>0</v>
      </c>
      <c r="E48" s="63">
        <f>E47*C48</f>
        <v>0</v>
      </c>
      <c r="F48" s="63">
        <f>F47*C48</f>
        <v>0</v>
      </c>
      <c r="G48" s="63">
        <f>G47*C48</f>
        <v>0</v>
      </c>
      <c r="H48" s="63">
        <f>H47*C48</f>
        <v>0</v>
      </c>
      <c r="I48" s="63">
        <f>I47*C48</f>
        <v>0</v>
      </c>
      <c r="J48" s="63">
        <f>J47*C48</f>
        <v>0</v>
      </c>
      <c r="K48" s="63">
        <f>K47*C48</f>
        <v>0</v>
      </c>
      <c r="L48" s="63">
        <f>L47*C48</f>
        <v>0</v>
      </c>
      <c r="M48" s="55">
        <f>SUM(D48:L48)</f>
        <v>0</v>
      </c>
      <c r="U48" s="2"/>
    </row>
    <row r="49" spans="1:21" ht="12" customHeight="1" x14ac:dyDescent="0.2">
      <c r="A49" s="91" t="s">
        <v>82</v>
      </c>
      <c r="B49" s="92"/>
      <c r="C49" s="92"/>
      <c r="D49" s="64">
        <f t="shared" ref="D49:L49" si="3">D47+D48</f>
        <v>0</v>
      </c>
      <c r="E49" s="64">
        <f t="shared" si="3"/>
        <v>0</v>
      </c>
      <c r="F49" s="64">
        <f t="shared" si="3"/>
        <v>0</v>
      </c>
      <c r="G49" s="64">
        <f t="shared" si="3"/>
        <v>0</v>
      </c>
      <c r="H49" s="64">
        <f t="shared" si="3"/>
        <v>0</v>
      </c>
      <c r="I49" s="64">
        <f t="shared" si="3"/>
        <v>0</v>
      </c>
      <c r="J49" s="64">
        <f t="shared" si="3"/>
        <v>0</v>
      </c>
      <c r="K49" s="64">
        <f t="shared" si="3"/>
        <v>0</v>
      </c>
      <c r="L49" s="64">
        <f t="shared" si="3"/>
        <v>0</v>
      </c>
      <c r="M49" s="60">
        <f>SUM(D49:L49)</f>
        <v>0</v>
      </c>
      <c r="U49" s="2"/>
    </row>
    <row r="50" spans="1:21" ht="12" customHeight="1" thickBot="1" x14ac:dyDescent="0.25">
      <c r="A50" s="86" t="s">
        <v>91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61" t="e">
        <f>M49/M59</f>
        <v>#DIV/0!</v>
      </c>
      <c r="U50" s="2"/>
    </row>
    <row r="51" spans="1:21" ht="12" customHeight="1" x14ac:dyDescent="0.2">
      <c r="A51" s="105" t="s">
        <v>9</v>
      </c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7"/>
      <c r="U51" s="2"/>
    </row>
    <row r="52" spans="1:21" ht="12" customHeight="1" x14ac:dyDescent="0.2">
      <c r="A52" s="103" t="s">
        <v>13</v>
      </c>
      <c r="B52" s="104"/>
      <c r="C52" s="104"/>
      <c r="D52" s="62"/>
      <c r="E52" s="62"/>
      <c r="F52" s="62"/>
      <c r="G52" s="62"/>
      <c r="H52" s="62"/>
      <c r="I52" s="62"/>
      <c r="J52" s="62"/>
      <c r="K52" s="62"/>
      <c r="L52" s="62"/>
      <c r="M52" s="51">
        <f>SUM(D52:L52)</f>
        <v>0</v>
      </c>
      <c r="U52" s="2"/>
    </row>
    <row r="53" spans="1:21" ht="12" customHeight="1" x14ac:dyDescent="0.2">
      <c r="A53" s="98" t="s">
        <v>79</v>
      </c>
      <c r="B53" s="99"/>
      <c r="C53" s="99"/>
      <c r="D53" s="63">
        <f>D52*E16</f>
        <v>0</v>
      </c>
      <c r="E53" s="63">
        <f>E52*E16</f>
        <v>0</v>
      </c>
      <c r="F53" s="63">
        <f>F52*E17</f>
        <v>0</v>
      </c>
      <c r="G53" s="63">
        <f>G52*E16</f>
        <v>0</v>
      </c>
      <c r="H53" s="63">
        <f>H52*E17</f>
        <v>0</v>
      </c>
      <c r="I53" s="63">
        <f>I52*E16</f>
        <v>0</v>
      </c>
      <c r="J53" s="63">
        <f>J52*E17</f>
        <v>0</v>
      </c>
      <c r="K53" s="63">
        <f>K52*E17</f>
        <v>0</v>
      </c>
      <c r="L53" s="63">
        <f>L52*E17</f>
        <v>0</v>
      </c>
      <c r="M53" s="55">
        <f>SUM(D53:L53)</f>
        <v>0</v>
      </c>
      <c r="U53" s="2"/>
    </row>
    <row r="54" spans="1:21" ht="12" customHeight="1" x14ac:dyDescent="0.2">
      <c r="A54" s="98" t="s">
        <v>80</v>
      </c>
      <c r="B54" s="99"/>
      <c r="C54" s="99"/>
      <c r="D54" s="63">
        <f>D53*E20</f>
        <v>0</v>
      </c>
      <c r="E54" s="63">
        <f>E53*E20</f>
        <v>0</v>
      </c>
      <c r="F54" s="63">
        <f>F53*E20</f>
        <v>0</v>
      </c>
      <c r="G54" s="63">
        <f>G53*E20</f>
        <v>0</v>
      </c>
      <c r="H54" s="63">
        <f>H53*E20</f>
        <v>0</v>
      </c>
      <c r="I54" s="63">
        <f>I53*E20</f>
        <v>0</v>
      </c>
      <c r="J54" s="63">
        <f>J53*E20</f>
        <v>0</v>
      </c>
      <c r="K54" s="63">
        <f>K53*E20</f>
        <v>0</v>
      </c>
      <c r="L54" s="63">
        <f>L53*E20</f>
        <v>0</v>
      </c>
      <c r="M54" s="55">
        <f>SUM(D54:L54)</f>
        <v>0</v>
      </c>
      <c r="U54" s="2"/>
    </row>
    <row r="55" spans="1:21" ht="12" customHeight="1" x14ac:dyDescent="0.2">
      <c r="A55" s="96" t="s">
        <v>81</v>
      </c>
      <c r="B55" s="97"/>
      <c r="C55" s="56">
        <f>E21/(1-E21)</f>
        <v>0.17647058823529413</v>
      </c>
      <c r="D55" s="63">
        <f>D54*C55</f>
        <v>0</v>
      </c>
      <c r="E55" s="63">
        <f>E54*C55</f>
        <v>0</v>
      </c>
      <c r="F55" s="63">
        <f>F54*C55</f>
        <v>0</v>
      </c>
      <c r="G55" s="63">
        <f>G54*C55</f>
        <v>0</v>
      </c>
      <c r="H55" s="63">
        <f>H54*C55</f>
        <v>0</v>
      </c>
      <c r="I55" s="63">
        <f>I54*C55</f>
        <v>0</v>
      </c>
      <c r="J55" s="63">
        <f>J54*C55</f>
        <v>0</v>
      </c>
      <c r="K55" s="63">
        <f>K54*C55</f>
        <v>0</v>
      </c>
      <c r="L55" s="63">
        <f>L54*C55</f>
        <v>0</v>
      </c>
      <c r="M55" s="55">
        <f>SUM(D55:L55)</f>
        <v>0</v>
      </c>
      <c r="T55" s="66"/>
      <c r="U55" s="2"/>
    </row>
    <row r="56" spans="1:21" ht="12" customHeight="1" x14ac:dyDescent="0.2">
      <c r="A56" s="91" t="s">
        <v>82</v>
      </c>
      <c r="B56" s="92"/>
      <c r="C56" s="92"/>
      <c r="D56" s="64">
        <f t="shared" ref="D56:L56" si="4">D54+D55</f>
        <v>0</v>
      </c>
      <c r="E56" s="64">
        <f t="shared" si="4"/>
        <v>0</v>
      </c>
      <c r="F56" s="64">
        <f t="shared" si="4"/>
        <v>0</v>
      </c>
      <c r="G56" s="64">
        <f t="shared" si="4"/>
        <v>0</v>
      </c>
      <c r="H56" s="64">
        <f t="shared" si="4"/>
        <v>0</v>
      </c>
      <c r="I56" s="64">
        <f t="shared" si="4"/>
        <v>0</v>
      </c>
      <c r="J56" s="64">
        <f t="shared" si="4"/>
        <v>0</v>
      </c>
      <c r="K56" s="64">
        <f t="shared" si="4"/>
        <v>0</v>
      </c>
      <c r="L56" s="64">
        <f t="shared" si="4"/>
        <v>0</v>
      </c>
      <c r="M56" s="60">
        <f>SUM(D56:L56)</f>
        <v>0</v>
      </c>
      <c r="U56" s="2"/>
    </row>
    <row r="57" spans="1:21" ht="12" customHeight="1" thickBot="1" x14ac:dyDescent="0.25">
      <c r="A57" s="93" t="s">
        <v>89</v>
      </c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5"/>
      <c r="M57" s="65" t="e">
        <f>M56/M59</f>
        <v>#DIV/0!</v>
      </c>
      <c r="U57" s="2"/>
    </row>
    <row r="58" spans="1:21" s="6" customFormat="1" ht="12" customHeight="1" thickBot="1" x14ac:dyDescent="0.25">
      <c r="A58" s="129"/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O58" s="67"/>
      <c r="U58" s="68"/>
    </row>
    <row r="59" spans="1:21" ht="12" customHeight="1" x14ac:dyDescent="0.2">
      <c r="A59" s="176" t="s">
        <v>94</v>
      </c>
      <c r="B59" s="177"/>
      <c r="C59" s="177"/>
      <c r="D59" s="125">
        <f>M26+M33+M40+M47+M54</f>
        <v>0</v>
      </c>
      <c r="E59" s="126"/>
      <c r="F59" s="174" t="s">
        <v>95</v>
      </c>
      <c r="G59" s="174"/>
      <c r="H59" s="125">
        <f>M27+M34+M41+M48+M55</f>
        <v>0</v>
      </c>
      <c r="I59" s="126"/>
      <c r="J59" s="174" t="s">
        <v>96</v>
      </c>
      <c r="K59" s="174"/>
      <c r="L59" s="174"/>
      <c r="M59" s="182">
        <f>M28+M35+M42+M49+M56</f>
        <v>0</v>
      </c>
      <c r="U59" s="2"/>
    </row>
    <row r="60" spans="1:21" ht="12" customHeight="1" thickBot="1" x14ac:dyDescent="0.25">
      <c r="A60" s="178"/>
      <c r="B60" s="179"/>
      <c r="C60" s="179"/>
      <c r="D60" s="172"/>
      <c r="E60" s="173"/>
      <c r="F60" s="175"/>
      <c r="G60" s="175"/>
      <c r="H60" s="127"/>
      <c r="I60" s="128"/>
      <c r="J60" s="127"/>
      <c r="K60" s="127"/>
      <c r="L60" s="127"/>
      <c r="M60" s="197"/>
      <c r="U60" s="2"/>
    </row>
    <row r="61" spans="1:21" s="6" customFormat="1" ht="12" customHeight="1" thickBot="1" x14ac:dyDescent="0.25">
      <c r="A61" s="185"/>
      <c r="B61" s="185"/>
      <c r="C61" s="185"/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U61" s="68"/>
    </row>
    <row r="62" spans="1:21" ht="12" customHeight="1" x14ac:dyDescent="0.2">
      <c r="A62" s="100" t="s">
        <v>1</v>
      </c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2"/>
      <c r="U62" s="2"/>
    </row>
    <row r="63" spans="1:21" ht="12" customHeight="1" x14ac:dyDescent="0.2">
      <c r="A63" s="134" t="s">
        <v>76</v>
      </c>
      <c r="B63" s="135"/>
      <c r="C63" s="135"/>
      <c r="D63" s="189"/>
      <c r="E63" s="69" t="s">
        <v>92</v>
      </c>
      <c r="F63" s="120" t="s">
        <v>77</v>
      </c>
      <c r="G63" s="120"/>
      <c r="H63" s="120" t="s">
        <v>78</v>
      </c>
      <c r="I63" s="120"/>
      <c r="J63" s="120"/>
      <c r="K63" s="120"/>
      <c r="L63" s="120"/>
      <c r="M63" s="70" t="s">
        <v>69</v>
      </c>
      <c r="U63" s="2"/>
    </row>
    <row r="64" spans="1:21" ht="12" customHeight="1" x14ac:dyDescent="0.2">
      <c r="A64" s="186" t="s">
        <v>40</v>
      </c>
      <c r="B64" s="187"/>
      <c r="C64" s="187"/>
      <c r="D64" s="188"/>
      <c r="E64" s="71"/>
      <c r="F64" s="193">
        <v>0.3</v>
      </c>
      <c r="G64" s="194"/>
      <c r="H64" s="115"/>
      <c r="I64" s="115"/>
      <c r="J64" s="115"/>
      <c r="K64" s="115"/>
      <c r="L64" s="115"/>
      <c r="M64" s="72">
        <f t="shared" ref="M64:M76" si="5">E64*F64</f>
        <v>0</v>
      </c>
      <c r="U64" s="2"/>
    </row>
    <row r="65" spans="1:21" ht="12" customHeight="1" x14ac:dyDescent="0.2">
      <c r="A65" s="83" t="s">
        <v>41</v>
      </c>
      <c r="B65" s="84"/>
      <c r="C65" s="84"/>
      <c r="D65" s="85"/>
      <c r="E65" s="73"/>
      <c r="F65" s="78">
        <v>350</v>
      </c>
      <c r="G65" s="79"/>
      <c r="H65" s="138"/>
      <c r="I65" s="138"/>
      <c r="J65" s="138"/>
      <c r="K65" s="138"/>
      <c r="L65" s="138"/>
      <c r="M65" s="74">
        <f t="shared" si="5"/>
        <v>0</v>
      </c>
      <c r="U65" s="2"/>
    </row>
    <row r="66" spans="1:21" ht="12" customHeight="1" x14ac:dyDescent="0.2">
      <c r="A66" s="83" t="s">
        <v>42</v>
      </c>
      <c r="B66" s="84"/>
      <c r="C66" s="84"/>
      <c r="D66" s="85"/>
      <c r="E66" s="73"/>
      <c r="F66" s="78">
        <v>75</v>
      </c>
      <c r="G66" s="79"/>
      <c r="H66" s="138"/>
      <c r="I66" s="138"/>
      <c r="J66" s="138"/>
      <c r="K66" s="138"/>
      <c r="L66" s="138"/>
      <c r="M66" s="74">
        <f t="shared" si="5"/>
        <v>0</v>
      </c>
      <c r="U66" s="2"/>
    </row>
    <row r="67" spans="1:21" ht="12" customHeight="1" x14ac:dyDescent="0.2">
      <c r="A67" s="83" t="s">
        <v>43</v>
      </c>
      <c r="B67" s="84"/>
      <c r="C67" s="84"/>
      <c r="D67" s="85"/>
      <c r="E67" s="73"/>
      <c r="F67" s="78">
        <v>75</v>
      </c>
      <c r="G67" s="79"/>
      <c r="H67" s="138"/>
      <c r="I67" s="138"/>
      <c r="J67" s="138"/>
      <c r="K67" s="138"/>
      <c r="L67" s="138"/>
      <c r="M67" s="74">
        <f t="shared" si="5"/>
        <v>0</v>
      </c>
      <c r="U67" s="2"/>
    </row>
    <row r="68" spans="1:21" ht="12" customHeight="1" x14ac:dyDescent="0.2">
      <c r="A68" s="83" t="s">
        <v>44</v>
      </c>
      <c r="B68" s="84"/>
      <c r="C68" s="84"/>
      <c r="D68" s="85"/>
      <c r="E68" s="73"/>
      <c r="F68" s="78">
        <v>15</v>
      </c>
      <c r="G68" s="79"/>
      <c r="H68" s="138"/>
      <c r="I68" s="138"/>
      <c r="J68" s="138"/>
      <c r="K68" s="138"/>
      <c r="L68" s="138"/>
      <c r="M68" s="74">
        <f t="shared" si="5"/>
        <v>0</v>
      </c>
      <c r="U68" s="2"/>
    </row>
    <row r="69" spans="1:21" ht="12" customHeight="1" x14ac:dyDescent="0.2">
      <c r="A69" s="83" t="s">
        <v>45</v>
      </c>
      <c r="B69" s="84"/>
      <c r="C69" s="84"/>
      <c r="D69" s="85"/>
      <c r="E69" s="73"/>
      <c r="F69" s="78">
        <v>0.1</v>
      </c>
      <c r="G69" s="79"/>
      <c r="H69" s="138"/>
      <c r="I69" s="138"/>
      <c r="J69" s="138"/>
      <c r="K69" s="138"/>
      <c r="L69" s="138"/>
      <c r="M69" s="74">
        <f t="shared" si="5"/>
        <v>0</v>
      </c>
      <c r="U69" s="2"/>
    </row>
    <row r="70" spans="1:21" ht="12" customHeight="1" x14ac:dyDescent="0.2">
      <c r="A70" s="83" t="s">
        <v>68</v>
      </c>
      <c r="B70" s="84"/>
      <c r="C70" s="84"/>
      <c r="D70" s="85"/>
      <c r="E70" s="73"/>
      <c r="F70" s="78">
        <v>1.5</v>
      </c>
      <c r="G70" s="79"/>
      <c r="H70" s="138"/>
      <c r="I70" s="138"/>
      <c r="J70" s="138"/>
      <c r="K70" s="138"/>
      <c r="L70" s="138"/>
      <c r="M70" s="74">
        <f t="shared" si="5"/>
        <v>0</v>
      </c>
      <c r="U70" s="2"/>
    </row>
    <row r="71" spans="1:21" ht="12" customHeight="1" x14ac:dyDescent="0.2">
      <c r="A71" s="83" t="s">
        <v>46</v>
      </c>
      <c r="B71" s="84"/>
      <c r="C71" s="84"/>
      <c r="D71" s="85"/>
      <c r="E71" s="73"/>
      <c r="F71" s="78">
        <v>12.5</v>
      </c>
      <c r="G71" s="79"/>
      <c r="H71" s="138"/>
      <c r="I71" s="138"/>
      <c r="J71" s="138"/>
      <c r="K71" s="138"/>
      <c r="L71" s="138"/>
      <c r="M71" s="74">
        <f t="shared" si="5"/>
        <v>0</v>
      </c>
      <c r="U71" s="2"/>
    </row>
    <row r="72" spans="1:21" ht="12" customHeight="1" x14ac:dyDescent="0.2">
      <c r="A72" s="83" t="s">
        <v>47</v>
      </c>
      <c r="B72" s="84"/>
      <c r="C72" s="84"/>
      <c r="D72" s="85"/>
      <c r="E72" s="73"/>
      <c r="F72" s="78">
        <v>0.25</v>
      </c>
      <c r="G72" s="79"/>
      <c r="H72" s="138"/>
      <c r="I72" s="138"/>
      <c r="J72" s="138"/>
      <c r="K72" s="138"/>
      <c r="L72" s="138"/>
      <c r="M72" s="74">
        <f t="shared" si="5"/>
        <v>0</v>
      </c>
      <c r="U72" s="2"/>
    </row>
    <row r="73" spans="1:21" ht="12" customHeight="1" x14ac:dyDescent="0.2">
      <c r="A73" s="83" t="s">
        <v>48</v>
      </c>
      <c r="B73" s="84"/>
      <c r="C73" s="84"/>
      <c r="D73" s="85"/>
      <c r="E73" s="73"/>
      <c r="F73" s="78">
        <v>0.1</v>
      </c>
      <c r="G73" s="79"/>
      <c r="H73" s="138"/>
      <c r="I73" s="138"/>
      <c r="J73" s="138"/>
      <c r="K73" s="138"/>
      <c r="L73" s="138"/>
      <c r="M73" s="74">
        <f t="shared" si="5"/>
        <v>0</v>
      </c>
      <c r="U73" s="2"/>
    </row>
    <row r="74" spans="1:21" ht="12" customHeight="1" x14ac:dyDescent="0.2">
      <c r="A74" s="83" t="s">
        <v>49</v>
      </c>
      <c r="B74" s="84"/>
      <c r="C74" s="84"/>
      <c r="D74" s="85"/>
      <c r="E74" s="73"/>
      <c r="F74" s="78">
        <v>25</v>
      </c>
      <c r="G74" s="79"/>
      <c r="H74" s="138"/>
      <c r="I74" s="138"/>
      <c r="J74" s="138"/>
      <c r="K74" s="138"/>
      <c r="L74" s="138"/>
      <c r="M74" s="74">
        <f t="shared" si="5"/>
        <v>0</v>
      </c>
      <c r="U74" s="2"/>
    </row>
    <row r="75" spans="1:21" ht="12" customHeight="1" x14ac:dyDescent="0.2">
      <c r="A75" s="83" t="s">
        <v>50</v>
      </c>
      <c r="B75" s="84"/>
      <c r="C75" s="84"/>
      <c r="D75" s="85"/>
      <c r="E75" s="73"/>
      <c r="F75" s="78"/>
      <c r="G75" s="79"/>
      <c r="H75" s="138"/>
      <c r="I75" s="138"/>
      <c r="J75" s="138"/>
      <c r="K75" s="138"/>
      <c r="L75" s="138"/>
      <c r="M75" s="74">
        <f t="shared" si="5"/>
        <v>0</v>
      </c>
      <c r="U75" s="2"/>
    </row>
    <row r="76" spans="1:21" ht="12" customHeight="1" x14ac:dyDescent="0.2">
      <c r="A76" s="80" t="s">
        <v>51</v>
      </c>
      <c r="B76" s="81"/>
      <c r="C76" s="81"/>
      <c r="D76" s="82"/>
      <c r="E76" s="75"/>
      <c r="F76" s="195"/>
      <c r="G76" s="196"/>
      <c r="H76" s="137"/>
      <c r="I76" s="137"/>
      <c r="J76" s="137"/>
      <c r="K76" s="137"/>
      <c r="L76" s="137"/>
      <c r="M76" s="76">
        <f t="shared" si="5"/>
        <v>0</v>
      </c>
      <c r="U76" s="2"/>
    </row>
    <row r="77" spans="1:21" ht="12" customHeight="1" thickBot="1" x14ac:dyDescent="0.25">
      <c r="A77" s="190" t="s">
        <v>4</v>
      </c>
      <c r="B77" s="191"/>
      <c r="C77" s="191"/>
      <c r="D77" s="191"/>
      <c r="E77" s="191"/>
      <c r="F77" s="191"/>
      <c r="G77" s="191"/>
      <c r="H77" s="191"/>
      <c r="I77" s="191"/>
      <c r="J77" s="191"/>
      <c r="K77" s="191"/>
      <c r="L77" s="192"/>
      <c r="M77" s="77">
        <f>SUM(M64:M76)</f>
        <v>0</v>
      </c>
      <c r="U77" s="2"/>
    </row>
    <row r="78" spans="1:21" ht="12" customHeight="1" thickBot="1" x14ac:dyDescent="0.25">
      <c r="A78" s="184"/>
      <c r="B78" s="184"/>
      <c r="C78" s="184"/>
      <c r="D78" s="184"/>
      <c r="E78" s="184"/>
      <c r="F78" s="184"/>
      <c r="G78" s="184"/>
      <c r="H78" s="184"/>
      <c r="I78" s="184"/>
      <c r="J78" s="184"/>
      <c r="K78" s="184"/>
      <c r="L78" s="184"/>
      <c r="M78" s="184"/>
      <c r="U78" s="2"/>
    </row>
    <row r="79" spans="1:21" ht="12" customHeight="1" x14ac:dyDescent="0.2">
      <c r="A79" s="180" t="s">
        <v>11</v>
      </c>
      <c r="B79" s="174"/>
      <c r="C79" s="174"/>
      <c r="D79" s="174"/>
      <c r="E79" s="174"/>
      <c r="F79" s="174"/>
      <c r="G79" s="174"/>
      <c r="H79" s="174"/>
      <c r="I79" s="174"/>
      <c r="J79" s="174"/>
      <c r="K79" s="174"/>
      <c r="L79" s="125">
        <f>M59+M77</f>
        <v>0</v>
      </c>
      <c r="M79" s="182"/>
      <c r="U79" s="2"/>
    </row>
    <row r="80" spans="1:21" ht="15" customHeight="1" thickBot="1" x14ac:dyDescent="0.25">
      <c r="A80" s="181"/>
      <c r="B80" s="175"/>
      <c r="C80" s="175"/>
      <c r="D80" s="175"/>
      <c r="E80" s="175"/>
      <c r="F80" s="175"/>
      <c r="G80" s="175"/>
      <c r="H80" s="175"/>
      <c r="I80" s="175"/>
      <c r="J80" s="175"/>
      <c r="K80" s="175"/>
      <c r="L80" s="172"/>
      <c r="M80" s="183"/>
      <c r="N80" s="6"/>
      <c r="U80" s="2"/>
    </row>
    <row r="81" spans="21:21" x14ac:dyDescent="0.2">
      <c r="U81" s="2"/>
    </row>
    <row r="82" spans="21:21" x14ac:dyDescent="0.2">
      <c r="U82" s="2"/>
    </row>
    <row r="83" spans="21:21" x14ac:dyDescent="0.2">
      <c r="U83" s="2"/>
    </row>
    <row r="84" spans="21:21" x14ac:dyDescent="0.2">
      <c r="U84" s="2"/>
    </row>
    <row r="85" spans="21:21" x14ac:dyDescent="0.2">
      <c r="U85" s="2"/>
    </row>
    <row r="86" spans="21:21" x14ac:dyDescent="0.2">
      <c r="U86" s="2"/>
    </row>
    <row r="87" spans="21:21" x14ac:dyDescent="0.2">
      <c r="U87" s="2"/>
    </row>
  </sheetData>
  <sheetProtection algorithmName="SHA-512" hashValue="8XnryRrVOHPjtweobSGJxtZ+CXXuOxn3w1c91KDVtX+8E6X8ZztgCZNYS+BHgYYolD1phXhqDveepM/jlnMnQA==" saltValue="UIMbxxAU6glMWe5uD58Cdw==" spinCount="100000" sheet="1" selectLockedCells="1"/>
  <mergeCells count="153">
    <mergeCell ref="D59:E60"/>
    <mergeCell ref="F59:G60"/>
    <mergeCell ref="A59:C60"/>
    <mergeCell ref="A79:K80"/>
    <mergeCell ref="L79:M80"/>
    <mergeCell ref="A78:M78"/>
    <mergeCell ref="A61:M61"/>
    <mergeCell ref="A67:D67"/>
    <mergeCell ref="A66:D66"/>
    <mergeCell ref="A65:D65"/>
    <mergeCell ref="A64:D64"/>
    <mergeCell ref="A63:D63"/>
    <mergeCell ref="A77:L77"/>
    <mergeCell ref="H63:L63"/>
    <mergeCell ref="A62:M62"/>
    <mergeCell ref="H66:L66"/>
    <mergeCell ref="H67:L67"/>
    <mergeCell ref="F64:G64"/>
    <mergeCell ref="F65:G65"/>
    <mergeCell ref="H65:L65"/>
    <mergeCell ref="F73:G73"/>
    <mergeCell ref="F76:G76"/>
    <mergeCell ref="J59:L60"/>
    <mergeCell ref="M59:M60"/>
    <mergeCell ref="L3:M3"/>
    <mergeCell ref="J3:K3"/>
    <mergeCell ref="B3:I3"/>
    <mergeCell ref="J4:L4"/>
    <mergeCell ref="B4:I4"/>
    <mergeCell ref="A22:C22"/>
    <mergeCell ref="I14:J14"/>
    <mergeCell ref="F14:H14"/>
    <mergeCell ref="K21:L21"/>
    <mergeCell ref="I7:J7"/>
    <mergeCell ref="F7:H7"/>
    <mergeCell ref="I13:J13"/>
    <mergeCell ref="I12:J12"/>
    <mergeCell ref="I11:J11"/>
    <mergeCell ref="I10:J10"/>
    <mergeCell ref="F10:H10"/>
    <mergeCell ref="F11:H11"/>
    <mergeCell ref="F13:H13"/>
    <mergeCell ref="F12:H12"/>
    <mergeCell ref="D13:E13"/>
    <mergeCell ref="D12:E12"/>
    <mergeCell ref="D11:E11"/>
    <mergeCell ref="D9:E9"/>
    <mergeCell ref="D7:E7"/>
    <mergeCell ref="D14:E14"/>
    <mergeCell ref="A14:C14"/>
    <mergeCell ref="A13:C13"/>
    <mergeCell ref="A12:C12"/>
    <mergeCell ref="A11:C11"/>
    <mergeCell ref="A9:C9"/>
    <mergeCell ref="A7:C7"/>
    <mergeCell ref="A8:D8"/>
    <mergeCell ref="A10:D10"/>
    <mergeCell ref="F9:I9"/>
    <mergeCell ref="F8:I8"/>
    <mergeCell ref="A1:M1"/>
    <mergeCell ref="A5:J5"/>
    <mergeCell ref="H76:L76"/>
    <mergeCell ref="H75:L75"/>
    <mergeCell ref="F15:J15"/>
    <mergeCell ref="F16:I16"/>
    <mergeCell ref="F18:I18"/>
    <mergeCell ref="F19:I19"/>
    <mergeCell ref="F20:I20"/>
    <mergeCell ref="A23:M23"/>
    <mergeCell ref="H74:L74"/>
    <mergeCell ref="H73:L73"/>
    <mergeCell ref="H72:L72"/>
    <mergeCell ref="H71:L71"/>
    <mergeCell ref="H69:L69"/>
    <mergeCell ref="H68:L68"/>
    <mergeCell ref="H70:L70"/>
    <mergeCell ref="K5:M5"/>
    <mergeCell ref="A6:E6"/>
    <mergeCell ref="F6:J6"/>
    <mergeCell ref="F21:I21"/>
    <mergeCell ref="K8:L8"/>
    <mergeCell ref="K7:L7"/>
    <mergeCell ref="K6:L6"/>
    <mergeCell ref="K14:L14"/>
    <mergeCell ref="A43:L43"/>
    <mergeCell ref="A44:M44"/>
    <mergeCell ref="H64:L64"/>
    <mergeCell ref="A20:D20"/>
    <mergeCell ref="A21:C21"/>
    <mergeCell ref="F63:G63"/>
    <mergeCell ref="A16:D16"/>
    <mergeCell ref="A17:D17"/>
    <mergeCell ref="A18:D18"/>
    <mergeCell ref="A19:D19"/>
    <mergeCell ref="A46:C46"/>
    <mergeCell ref="A47:C47"/>
    <mergeCell ref="A48:B48"/>
    <mergeCell ref="A40:C40"/>
    <mergeCell ref="A53:C53"/>
    <mergeCell ref="A35:C35"/>
    <mergeCell ref="A38:C38"/>
    <mergeCell ref="A39:C39"/>
    <mergeCell ref="A31:C31"/>
    <mergeCell ref="H59:I60"/>
    <mergeCell ref="A58:M58"/>
    <mergeCell ref="K13:L13"/>
    <mergeCell ref="K12:L12"/>
    <mergeCell ref="K11:L11"/>
    <mergeCell ref="K10:L10"/>
    <mergeCell ref="K9:L9"/>
    <mergeCell ref="A50:L50"/>
    <mergeCell ref="A51:M51"/>
    <mergeCell ref="F72:G72"/>
    <mergeCell ref="F66:G66"/>
    <mergeCell ref="F67:G67"/>
    <mergeCell ref="F68:G68"/>
    <mergeCell ref="F69:G69"/>
    <mergeCell ref="F70:G70"/>
    <mergeCell ref="F71:G71"/>
    <mergeCell ref="A15:E15"/>
    <mergeCell ref="A24:C24"/>
    <mergeCell ref="A26:C26"/>
    <mergeCell ref="A27:B27"/>
    <mergeCell ref="A28:C28"/>
    <mergeCell ref="A25:C25"/>
    <mergeCell ref="K15:L15"/>
    <mergeCell ref="A41:B41"/>
    <mergeCell ref="A42:C42"/>
    <mergeCell ref="A45:C45"/>
    <mergeCell ref="F74:G74"/>
    <mergeCell ref="F75:G75"/>
    <mergeCell ref="A76:D76"/>
    <mergeCell ref="A75:D75"/>
    <mergeCell ref="A74:D74"/>
    <mergeCell ref="A73:D73"/>
    <mergeCell ref="A72:D72"/>
    <mergeCell ref="A71:D71"/>
    <mergeCell ref="A29:L29"/>
    <mergeCell ref="A36:L36"/>
    <mergeCell ref="A37:M37"/>
    <mergeCell ref="A49:C49"/>
    <mergeCell ref="A57:L57"/>
    <mergeCell ref="A55:B55"/>
    <mergeCell ref="A70:D70"/>
    <mergeCell ref="A69:D69"/>
    <mergeCell ref="A68:D68"/>
    <mergeCell ref="A56:C56"/>
    <mergeCell ref="A32:C32"/>
    <mergeCell ref="A33:C33"/>
    <mergeCell ref="A54:C54"/>
    <mergeCell ref="A34:B34"/>
    <mergeCell ref="A30:M30"/>
    <mergeCell ref="A52:C52"/>
  </mergeCells>
  <phoneticPr fontId="0" type="noConversion"/>
  <conditionalFormatting sqref="F21 J21 A1:M7 A17:E21 K17:M21 F18:J20 A22:M57 A62:M62 M59 A58:A59 J59 A77:M77 A63:A76 E63:M76 A8 A10 E10:M10 A11:M16 A9:F9 E8:F8 J8:M9 A61 D59 F59 H59 L79 A78:A79">
    <cfRule type="expression" dxfId="0" priority="1">
      <formula>CELL("protect",A1)=0</formula>
    </cfRule>
  </conditionalFormatting>
  <printOptions horizontalCentered="1"/>
  <pageMargins left="0.75" right="0.25" top="0.25" bottom="0.25" header="0" footer="0"/>
  <pageSetup paperSize="260"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VVVVVa</vt:lpstr>
      <vt:lpstr>Fees</vt:lpstr>
      <vt:lpstr>FEES</vt:lpstr>
      <vt:lpstr>Fees!Print_Area</vt:lpstr>
      <vt:lpstr>Fees!Print_Area_MI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setzer</dc:creator>
  <cp:lastModifiedBy>Jeff Setzer</cp:lastModifiedBy>
  <cp:lastPrinted>2015-06-26T19:20:11Z</cp:lastPrinted>
  <dcterms:created xsi:type="dcterms:W3CDTF">1997-07-17T13:53:30Z</dcterms:created>
  <dcterms:modified xsi:type="dcterms:W3CDTF">2019-11-12T18:07:00Z</dcterms:modified>
</cp:coreProperties>
</file>